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umbragroup-my.sharepoint.com/personal/gantonelli_umbragroup_com/Documents/varie/Nuovo manuale rev 4/"/>
    </mc:Choice>
  </mc:AlternateContent>
  <xr:revisionPtr revIDLastSave="2650" documentId="13_ncr:1_{3F9F97D8-C012-41D9-BD4B-859B9A9E3182}" xr6:coauthVersionLast="47" xr6:coauthVersionMax="47" xr10:uidLastSave="{16560AD8-00C9-4D79-AF94-73D964D12AF1}"/>
  <workbookProtection workbookAlgorithmName="SHA-512" workbookHashValue="IZSypaiHytjqQK7is9IglOpxZUyFo/D6nVd1x+bZvn4lZ981dIW+e0ZkttgssH/Tca36ZZQbtPgKTglhMmOzmQ==" workbookSaltValue="zoBJUEXdKQwfLDMkWWdZbQ==" workbookSpinCount="100000" lockStructure="1"/>
  <bookViews>
    <workbookView xWindow="-120" yWindow="-120" windowWidth="51840" windowHeight="21120" xr2:uid="{00000000-000D-0000-FFFF-FFFF00000000}"/>
  </bookViews>
  <sheets>
    <sheet name="ASQM 001 Compliance Matrix" sheetId="15" r:id="rId1"/>
    <sheet name="Assessment Result - Charts" sheetId="14" state="hidden" r:id="rId2"/>
    <sheet name="DATA" sheetId="8" state="hidden" r:id="rId3"/>
  </sheets>
  <definedNames>
    <definedName name="_xlnm._FilterDatabase" localSheetId="0" hidden="1">'ASQM 001 Compliance Matrix'!$C$4:$E$116</definedName>
    <definedName name="_xlnm._FilterDatabase" localSheetId="2" hidden="1">DATA!$A$4:$B$4</definedName>
    <definedName name="_Hlk131748770" localSheetId="0">'ASQM 001 Compliance Matrix'!#REF!</definedName>
    <definedName name="_Toc187764335" localSheetId="0">'ASQM 001 Compliance Matrix'!#REF!</definedName>
    <definedName name="_xlnm.Print_Area" localSheetId="1">'Assessment Result - Charts'!$B$3:$O$29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6" i="15" l="1"/>
  <c r="I96" i="15" a="1"/>
  <c r="H96" i="15" a="1"/>
  <c r="H96" i="15" s="1"/>
  <c r="I87" i="15" a="1"/>
  <c r="I87" i="15" s="1"/>
  <c r="H87" i="15" a="1"/>
  <c r="H87" i="15" s="1"/>
  <c r="I59" i="15" a="1"/>
  <c r="I59" i="15" s="1"/>
  <c r="H59" i="15" a="1"/>
  <c r="H59" i="15" s="1"/>
  <c r="I27" i="15" a="1"/>
  <c r="I27" i="15" s="1"/>
  <c r="H27" i="15" a="1"/>
  <c r="H27" i="15" s="1"/>
  <c r="I34" i="15" a="1"/>
  <c r="I34" i="15" s="1"/>
  <c r="H34" i="15" a="1"/>
  <c r="H34" i="15" s="1"/>
  <c r="I98" i="15" a="1"/>
  <c r="I98" i="15" s="1"/>
  <c r="H98" i="15" a="1"/>
  <c r="H98" i="15" s="1"/>
  <c r="I31" i="15" a="1"/>
  <c r="I31" i="15" s="1"/>
  <c r="H31" i="15" a="1"/>
  <c r="H31" i="15" s="1"/>
  <c r="I32" i="15" a="1"/>
  <c r="I32" i="15" s="1"/>
  <c r="H32" i="15" a="1"/>
  <c r="H32" i="15" s="1"/>
  <c r="I33" i="15" a="1"/>
  <c r="I33" i="15" s="1"/>
  <c r="H33" i="15" a="1"/>
  <c r="H33" i="15" s="1"/>
  <c r="H6" i="15" l="1" a="1"/>
  <c r="H6" i="15" s="1"/>
  <c r="I6" i="15" a="1"/>
  <c r="I6" i="15" s="1"/>
  <c r="H8" i="15" a="1"/>
  <c r="H8" i="15" s="1"/>
  <c r="I8" i="15" a="1"/>
  <c r="I8" i="15" s="1"/>
  <c r="H9" i="15" a="1"/>
  <c r="H9" i="15" s="1"/>
  <c r="I9" i="15" a="1"/>
  <c r="I9" i="15" s="1"/>
  <c r="H10" i="15" a="1"/>
  <c r="H10" i="15" s="1"/>
  <c r="I10" i="15" a="1"/>
  <c r="I10" i="15" s="1"/>
  <c r="H11" i="15" a="1"/>
  <c r="H11" i="15" s="1"/>
  <c r="I11" i="15" a="1"/>
  <c r="I11" i="15" s="1"/>
  <c r="H12" i="15" a="1"/>
  <c r="H12" i="15" s="1"/>
  <c r="I12" i="15" a="1"/>
  <c r="I12" i="15" s="1"/>
  <c r="H14" i="15" a="1"/>
  <c r="H14" i="15" s="1"/>
  <c r="I14" i="15" a="1"/>
  <c r="I14" i="15" s="1"/>
  <c r="H16" i="15" a="1"/>
  <c r="H16" i="15" s="1"/>
  <c r="I16" i="15" a="1"/>
  <c r="I16" i="15" s="1"/>
  <c r="H17" i="15" a="1"/>
  <c r="H17" i="15" s="1"/>
  <c r="I17" i="15" a="1"/>
  <c r="I17" i="15" s="1"/>
  <c r="H18" i="15" a="1"/>
  <c r="H18" i="15" s="1"/>
  <c r="I18" i="15" a="1"/>
  <c r="I18" i="15" s="1"/>
  <c r="H19" i="15" a="1"/>
  <c r="H19" i="15" s="1"/>
  <c r="I19" i="15" a="1"/>
  <c r="I19" i="15" s="1"/>
  <c r="H20" i="15" a="1"/>
  <c r="H20" i="15" s="1"/>
  <c r="I20" i="15" a="1"/>
  <c r="I20" i="15" s="1"/>
  <c r="H21" i="15" a="1"/>
  <c r="H21" i="15" s="1"/>
  <c r="I21" i="15" a="1"/>
  <c r="I21" i="15" s="1"/>
  <c r="H22" i="15" a="1"/>
  <c r="H22" i="15" s="1"/>
  <c r="I22" i="15" a="1"/>
  <c r="I22" i="15" s="1"/>
  <c r="H23" i="15" a="1"/>
  <c r="H23" i="15" s="1"/>
  <c r="I23" i="15" a="1"/>
  <c r="I23" i="15" s="1"/>
  <c r="H25" i="15" a="1"/>
  <c r="H25" i="15" s="1"/>
  <c r="I25" i="15" a="1"/>
  <c r="I25" i="15" s="1"/>
  <c r="H26" i="15" a="1"/>
  <c r="H26" i="15" s="1"/>
  <c r="I26" i="15" a="1"/>
  <c r="I26" i="15" s="1"/>
  <c r="H28" i="15" a="1"/>
  <c r="H28" i="15" s="1"/>
  <c r="I28" i="15" a="1"/>
  <c r="I28" i="15" s="1"/>
  <c r="H29" i="15" a="1"/>
  <c r="H29" i="15" s="1"/>
  <c r="I29" i="15" a="1"/>
  <c r="I29" i="15" s="1"/>
  <c r="H30" i="15" a="1"/>
  <c r="H30" i="15" s="1"/>
  <c r="I30" i="15" a="1"/>
  <c r="I30" i="15" s="1"/>
  <c r="H35" i="15" a="1"/>
  <c r="H35" i="15" s="1"/>
  <c r="I35" i="15" a="1"/>
  <c r="I35" i="15" s="1"/>
  <c r="H37" i="15" a="1"/>
  <c r="H37" i="15" s="1"/>
  <c r="I37" i="15" a="1"/>
  <c r="I37" i="15" s="1"/>
  <c r="H38" i="15" a="1"/>
  <c r="H38" i="15" s="1"/>
  <c r="I38" i="15" a="1"/>
  <c r="I38" i="15" s="1"/>
  <c r="H39" i="15" a="1"/>
  <c r="H39" i="15" s="1"/>
  <c r="I39" i="15" a="1"/>
  <c r="I39" i="15" s="1"/>
  <c r="H40" i="15" a="1"/>
  <c r="H40" i="15" s="1"/>
  <c r="I40" i="15" a="1"/>
  <c r="I40" i="15" s="1"/>
  <c r="H41" i="15" a="1"/>
  <c r="H41" i="15" s="1"/>
  <c r="I41" i="15" a="1"/>
  <c r="I41" i="15" s="1"/>
  <c r="H42" i="15" a="1"/>
  <c r="H42" i="15" s="1"/>
  <c r="I42" i="15" a="1"/>
  <c r="I42" i="15" s="1"/>
  <c r="H43" i="15" a="1"/>
  <c r="H43" i="15" s="1"/>
  <c r="I43" i="15" a="1"/>
  <c r="I43" i="15" s="1"/>
  <c r="H44" i="15" a="1"/>
  <c r="H44" i="15" s="1"/>
  <c r="I44" i="15" a="1"/>
  <c r="I44" i="15" s="1"/>
  <c r="H45" i="15" a="1"/>
  <c r="H45" i="15" s="1"/>
  <c r="I45" i="15" a="1"/>
  <c r="I45" i="15" s="1"/>
  <c r="H46" i="15" a="1"/>
  <c r="H46" i="15" s="1"/>
  <c r="I46" i="15" a="1"/>
  <c r="I46" i="15" s="1"/>
  <c r="H47" i="15" a="1"/>
  <c r="H47" i="15" s="1"/>
  <c r="I47" i="15" a="1"/>
  <c r="I47" i="15" s="1"/>
  <c r="H48" i="15" a="1"/>
  <c r="H48" i="15" s="1"/>
  <c r="I48" i="15" a="1"/>
  <c r="I48" i="15" s="1"/>
  <c r="H49" i="15" a="1"/>
  <c r="H49" i="15" s="1"/>
  <c r="I49" i="15" a="1"/>
  <c r="I49" i="15" s="1"/>
  <c r="H50" i="15" a="1"/>
  <c r="H50" i="15" s="1"/>
  <c r="I50" i="15" a="1"/>
  <c r="I50" i="15" s="1"/>
  <c r="H51" i="15" a="1"/>
  <c r="H51" i="15" s="1"/>
  <c r="I51" i="15" a="1"/>
  <c r="I51" i="15" s="1"/>
  <c r="H53" i="15" a="1"/>
  <c r="H53" i="15" s="1"/>
  <c r="I53" i="15" a="1"/>
  <c r="I53" i="15" s="1"/>
  <c r="H54" i="15" a="1"/>
  <c r="H54" i="15" s="1"/>
  <c r="I54" i="15" a="1"/>
  <c r="I54" i="15" s="1"/>
  <c r="H55" i="15" a="1"/>
  <c r="H55" i="15" s="1"/>
  <c r="I55" i="15" a="1"/>
  <c r="I55" i="15" s="1"/>
  <c r="H56" i="15" a="1"/>
  <c r="H56" i="15" s="1"/>
  <c r="I56" i="15" a="1"/>
  <c r="I56" i="15" s="1"/>
  <c r="H58" i="15" a="1"/>
  <c r="H58" i="15" s="1"/>
  <c r="I58" i="15" a="1"/>
  <c r="I58" i="15" s="1"/>
  <c r="H60" i="15" a="1"/>
  <c r="H60" i="15" s="1"/>
  <c r="I60" i="15" a="1"/>
  <c r="I60" i="15" s="1"/>
  <c r="H61" i="15" a="1"/>
  <c r="H61" i="15" s="1"/>
  <c r="I61" i="15" a="1"/>
  <c r="I61" i="15" s="1"/>
  <c r="H62" i="15" a="1"/>
  <c r="H62" i="15" s="1"/>
  <c r="I62" i="15" a="1"/>
  <c r="I62" i="15" s="1"/>
  <c r="H63" i="15" a="1"/>
  <c r="H63" i="15" s="1"/>
  <c r="I63" i="15" a="1"/>
  <c r="I63" i="15" s="1"/>
  <c r="H64" i="15" a="1"/>
  <c r="H64" i="15" s="1"/>
  <c r="I64" i="15" a="1"/>
  <c r="I64" i="15" s="1"/>
  <c r="H65" i="15" a="1"/>
  <c r="H65" i="15" s="1"/>
  <c r="I65" i="15" a="1"/>
  <c r="I65" i="15" s="1"/>
  <c r="H66" i="15" a="1"/>
  <c r="H66" i="15" s="1"/>
  <c r="I66" i="15" a="1"/>
  <c r="I66" i="15" s="1"/>
  <c r="H67" i="15" a="1"/>
  <c r="H67" i="15" s="1"/>
  <c r="I67" i="15" a="1"/>
  <c r="I67" i="15" s="1"/>
  <c r="H68" i="15" a="1"/>
  <c r="H68" i="15" s="1"/>
  <c r="I68" i="15" a="1"/>
  <c r="I68" i="15" s="1"/>
  <c r="H69" i="15" a="1"/>
  <c r="H69" i="15" s="1"/>
  <c r="I69" i="15" a="1"/>
  <c r="I69" i="15" s="1"/>
  <c r="H70" i="15" a="1"/>
  <c r="H70" i="15" s="1"/>
  <c r="I70" i="15" a="1"/>
  <c r="I70" i="15" s="1"/>
  <c r="H72" i="15" a="1"/>
  <c r="H72" i="15" s="1"/>
  <c r="I72" i="15" a="1"/>
  <c r="I72" i="15" s="1"/>
  <c r="H73" i="15" a="1"/>
  <c r="H73" i="15" s="1"/>
  <c r="I73" i="15" a="1"/>
  <c r="I73" i="15" s="1"/>
  <c r="H74" i="15" a="1"/>
  <c r="H74" i="15" s="1"/>
  <c r="I74" i="15" a="1"/>
  <c r="I74" i="15" s="1"/>
  <c r="H75" i="15" a="1"/>
  <c r="H75" i="15" s="1"/>
  <c r="I75" i="15" a="1"/>
  <c r="I75" i="15" s="1"/>
  <c r="H76" i="15" a="1"/>
  <c r="H76" i="15" s="1"/>
  <c r="I76" i="15" a="1"/>
  <c r="I76" i="15" s="1"/>
  <c r="H78" i="15" a="1"/>
  <c r="H78" i="15" s="1"/>
  <c r="I78" i="15" a="1"/>
  <c r="I78" i="15" s="1"/>
  <c r="H79" i="15" a="1"/>
  <c r="H79" i="15" s="1"/>
  <c r="I79" i="15" a="1"/>
  <c r="I79" i="15" s="1"/>
  <c r="H80" i="15" a="1"/>
  <c r="H80" i="15" s="1"/>
  <c r="I80" i="15" a="1"/>
  <c r="I80" i="15" s="1"/>
  <c r="H82" i="15" a="1"/>
  <c r="H82" i="15" s="1"/>
  <c r="I82" i="15" a="1"/>
  <c r="I82" i="15" s="1"/>
  <c r="H83" i="15" a="1"/>
  <c r="H83" i="15" s="1"/>
  <c r="I83" i="15" a="1"/>
  <c r="I83" i="15" s="1"/>
  <c r="H84" i="15" a="1"/>
  <c r="H84" i="15" s="1"/>
  <c r="I84" i="15" a="1"/>
  <c r="I84" i="15" s="1"/>
  <c r="H85" i="15" a="1"/>
  <c r="H85" i="15" s="1"/>
  <c r="I85" i="15" a="1"/>
  <c r="I85" i="15" s="1"/>
  <c r="H86" i="15" a="1"/>
  <c r="H86" i="15" s="1"/>
  <c r="I86" i="15" a="1"/>
  <c r="I86" i="15" s="1"/>
  <c r="H88" i="15" a="1"/>
  <c r="H88" i="15" s="1"/>
  <c r="I88" i="15" a="1"/>
  <c r="I88" i="15" s="1"/>
  <c r="H89" i="15" a="1"/>
  <c r="H89" i="15" s="1"/>
  <c r="I89" i="15" a="1"/>
  <c r="I89" i="15" s="1"/>
  <c r="H90" i="15" a="1"/>
  <c r="H90" i="15" s="1"/>
  <c r="I90" i="15" a="1"/>
  <c r="I90" i="15" s="1"/>
  <c r="H92" i="15" a="1"/>
  <c r="H92" i="15" s="1"/>
  <c r="I92" i="15" a="1"/>
  <c r="I92" i="15" s="1"/>
  <c r="H93" i="15" a="1"/>
  <c r="H93" i="15" s="1"/>
  <c r="I93" i="15" a="1"/>
  <c r="I93" i="15" s="1"/>
  <c r="H94" i="15" a="1"/>
  <c r="H94" i="15" s="1"/>
  <c r="I94" i="15" a="1"/>
  <c r="I94" i="15" s="1"/>
  <c r="H95" i="15" a="1"/>
  <c r="H95" i="15" s="1"/>
  <c r="I95" i="15" a="1"/>
  <c r="I95" i="15" s="1"/>
  <c r="H97" i="15" a="1"/>
  <c r="H97" i="15" s="1"/>
  <c r="I97" i="15" a="1"/>
  <c r="I97" i="15" s="1"/>
  <c r="H99" i="15" a="1"/>
  <c r="H99" i="15" s="1"/>
  <c r="I99" i="15" a="1"/>
  <c r="I99" i="15" s="1"/>
  <c r="H100" i="15" a="1"/>
  <c r="H100" i="15" s="1"/>
  <c r="I100" i="15" a="1"/>
  <c r="I100" i="15" s="1"/>
  <c r="H101" i="15" a="1"/>
  <c r="H101" i="15" s="1"/>
  <c r="I101" i="15" a="1"/>
  <c r="I101" i="15" s="1"/>
  <c r="H102" i="15" a="1"/>
  <c r="H102" i="15" s="1"/>
  <c r="I102" i="15" a="1"/>
  <c r="I102" i="15" s="1"/>
  <c r="H104" i="15" a="1"/>
  <c r="H104" i="15" s="1"/>
  <c r="I104" i="15" a="1"/>
  <c r="I104" i="15" s="1"/>
  <c r="H105" i="15" a="1"/>
  <c r="H105" i="15" s="1"/>
  <c r="I105" i="15" a="1"/>
  <c r="I105" i="15" s="1"/>
  <c r="H107" i="15" a="1"/>
  <c r="H107" i="15" s="1"/>
  <c r="I107" i="15" a="1"/>
  <c r="I107" i="15" s="1"/>
  <c r="H109" i="15" a="1"/>
  <c r="H109" i="15" s="1"/>
  <c r="I109" i="15" a="1"/>
  <c r="I109" i="15" s="1"/>
  <c r="H111" i="15" a="1"/>
  <c r="H111" i="15" s="1"/>
  <c r="I111" i="15" a="1"/>
  <c r="I111" i="15" s="1"/>
  <c r="H112" i="15" a="1"/>
  <c r="H112" i="15" s="1"/>
  <c r="I112" i="15" a="1"/>
  <c r="I112" i="15" s="1"/>
  <c r="H113" i="15" a="1"/>
  <c r="H113" i="15" s="1"/>
  <c r="I113" i="15" a="1"/>
  <c r="I113" i="15" s="1"/>
  <c r="H114" i="15" a="1"/>
  <c r="H114" i="15" s="1"/>
  <c r="I114" i="15" a="1"/>
  <c r="I114" i="15" s="1"/>
  <c r="H115" i="15" a="1"/>
  <c r="H115" i="15" s="1"/>
  <c r="I115" i="15" a="1"/>
  <c r="I115" i="15" s="1"/>
  <c r="H116" i="15" a="1"/>
  <c r="H116" i="15" s="1"/>
  <c r="I116" i="15" a="1"/>
  <c r="I116" i="15" s="1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C6" i="8"/>
  <c r="AD6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O8" i="8"/>
  <c r="O11" i="8" s="1"/>
  <c r="P8" i="8"/>
  <c r="Q8" i="8"/>
  <c r="R8" i="8"/>
  <c r="S8" i="8"/>
  <c r="T8" i="8"/>
  <c r="U8" i="8"/>
  <c r="V8" i="8"/>
  <c r="W8" i="8"/>
  <c r="O19" i="8" s="1"/>
  <c r="X8" i="8"/>
  <c r="Y8" i="8"/>
  <c r="Z8" i="8"/>
  <c r="AA8" i="8"/>
  <c r="AB8" i="8"/>
  <c r="AC8" i="8"/>
  <c r="O25" i="8" s="1"/>
  <c r="AD8" i="8"/>
  <c r="N31" i="8"/>
  <c r="N32" i="8"/>
  <c r="N33" i="8"/>
  <c r="N34" i="8"/>
  <c r="N35" i="8"/>
  <c r="N36" i="8"/>
  <c r="N37" i="8"/>
  <c r="N38" i="8"/>
  <c r="N39" i="8"/>
  <c r="N40" i="8"/>
  <c r="N41" i="8"/>
  <c r="N47" i="8"/>
  <c r="N48" i="8"/>
  <c r="N49" i="8"/>
  <c r="N50" i="8"/>
  <c r="N51" i="8"/>
  <c r="N52" i="8"/>
  <c r="N53" i="8"/>
  <c r="N54" i="8"/>
  <c r="N55" i="8"/>
  <c r="N56" i="8"/>
  <c r="N57" i="8"/>
  <c r="Q57" i="8"/>
  <c r="O17" i="8" l="1"/>
  <c r="O15" i="8"/>
  <c r="O23" i="8"/>
  <c r="O12" i="8"/>
  <c r="O13" i="8"/>
  <c r="O16" i="8"/>
  <c r="O20" i="8"/>
  <c r="O21" i="8"/>
  <c r="O14" i="8"/>
  <c r="O22" i="8"/>
  <c r="O24" i="8"/>
  <c r="O26" i="8"/>
  <c r="O18" i="8"/>
  <c r="H6" i="14" l="1"/>
  <c r="N6" i="14" s="1" a="1"/>
  <c r="N6" i="14" s="1"/>
  <c r="AD6" i="14"/>
  <c r="S15" i="14" l="1"/>
  <c r="S14" i="14"/>
  <c r="S12" i="14"/>
  <c r="S13" i="14"/>
  <c r="S17" i="14"/>
  <c r="S16" i="14"/>
  <c r="D18" i="14" l="1"/>
  <c r="E18" i="14" s="1"/>
  <c r="D17" i="14"/>
  <c r="E17" i="14" s="1"/>
  <c r="D16" i="14"/>
  <c r="E16" i="14" s="1"/>
  <c r="D15" i="14"/>
  <c r="E15" i="14" s="1"/>
  <c r="D14" i="14"/>
  <c r="E14" i="1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<sst xmlns="http://schemas.openxmlformats.org/spreadsheetml/2006/main" count="374" uniqueCount="262">
  <si>
    <t>Supplier Quality Assurance Requirements</t>
  </si>
  <si>
    <t>Status</t>
  </si>
  <si>
    <t>Objective Evidence</t>
  </si>
  <si>
    <t>Compliant</t>
  </si>
  <si>
    <t>Label</t>
  </si>
  <si>
    <t>Values</t>
  </si>
  <si>
    <t>RADAR Chart View of Compliance</t>
  </si>
  <si>
    <t>Acknowledged</t>
  </si>
  <si>
    <t>Section →</t>
  </si>
  <si>
    <t>Compliant clauses from Matrix →</t>
  </si>
  <si>
    <t>Partially Compliant</t>
  </si>
  <si>
    <t>Acknowledged clauses from Matrix →</t>
  </si>
  <si>
    <t>Not Compliant</t>
  </si>
  <si>
    <t>Total Clauses →</t>
  </si>
  <si>
    <t>Not Applicable</t>
  </si>
  <si>
    <t>Self Declared %</t>
  </si>
  <si>
    <t>Target %</t>
  </si>
  <si>
    <t>8.3.2</t>
  </si>
  <si>
    <t>8.3.5</t>
  </si>
  <si>
    <t>Proportional View of Risk Assesment</t>
  </si>
  <si>
    <t>2.1</t>
  </si>
  <si>
    <t>2.2</t>
  </si>
  <si>
    <t>2.3</t>
  </si>
  <si>
    <t>2.4</t>
  </si>
  <si>
    <r>
      <t xml:space="preserve">1. Scope / </t>
    </r>
    <r>
      <rPr>
        <b/>
        <i/>
        <sz val="12"/>
        <color theme="1"/>
        <rFont val="Calibri"/>
        <family val="2"/>
        <scheme val="minor"/>
      </rPr>
      <t>Scopo</t>
    </r>
  </si>
  <si>
    <r>
      <t>2. Introduction /</t>
    </r>
    <r>
      <rPr>
        <b/>
        <i/>
        <sz val="12"/>
        <color theme="1"/>
        <rFont val="Calibri"/>
        <family val="2"/>
        <scheme val="minor"/>
      </rPr>
      <t xml:space="preserve"> Introduzione</t>
    </r>
  </si>
  <si>
    <t>4.</t>
  </si>
  <si>
    <r>
      <t xml:space="preserve">3. Supplier Types / </t>
    </r>
    <r>
      <rPr>
        <b/>
        <i/>
        <sz val="12"/>
        <color theme="1"/>
        <rFont val="Calibri"/>
        <family val="2"/>
        <scheme val="minor"/>
      </rPr>
      <t>Tipologie di Fornitori</t>
    </r>
  </si>
  <si>
    <r>
      <t xml:space="preserve">4. Quality Management System Requirements / </t>
    </r>
    <r>
      <rPr>
        <b/>
        <i/>
        <sz val="12"/>
        <color theme="1"/>
        <rFont val="Calibri"/>
        <family val="2"/>
        <scheme val="minor"/>
      </rPr>
      <t>Requisiti del Sistema di Gestione della Qualità</t>
    </r>
  </si>
  <si>
    <r>
      <t xml:space="preserve">Scope / </t>
    </r>
    <r>
      <rPr>
        <i/>
        <sz val="12"/>
        <color theme="1"/>
        <rFont val="Calibri"/>
        <family val="2"/>
        <scheme val="minor"/>
      </rPr>
      <t>Scopo</t>
    </r>
  </si>
  <si>
    <r>
      <t xml:space="preserve">Introduction / </t>
    </r>
    <r>
      <rPr>
        <i/>
        <sz val="12"/>
        <color theme="1"/>
        <rFont val="Calibri"/>
        <family val="2"/>
        <scheme val="minor"/>
      </rPr>
      <t>Introduzione</t>
    </r>
  </si>
  <si>
    <r>
      <t xml:space="preserve">SQM Acknowledge receipt and ASQM 001 checklist completion / </t>
    </r>
    <r>
      <rPr>
        <i/>
        <sz val="12"/>
        <color theme="1"/>
        <rFont val="Calibri"/>
        <family val="2"/>
        <scheme val="minor"/>
      </rPr>
      <t>Conferma ricezione SQM e compilazione checklist ASQM 001</t>
    </r>
  </si>
  <si>
    <r>
      <t xml:space="preserve">Referenced Documents / </t>
    </r>
    <r>
      <rPr>
        <i/>
        <sz val="12"/>
        <color theme="1"/>
        <rFont val="Calibri"/>
        <family val="2"/>
        <scheme val="minor"/>
      </rPr>
      <t>Documenti di Riferimento</t>
    </r>
  </si>
  <si>
    <r>
      <t xml:space="preserve">Acronims / </t>
    </r>
    <r>
      <rPr>
        <i/>
        <sz val="12"/>
        <color theme="1"/>
        <rFont val="Calibri"/>
        <family val="2"/>
        <scheme val="minor"/>
      </rPr>
      <t>Acronimi</t>
    </r>
  </si>
  <si>
    <r>
      <t xml:space="preserve">Terms and Definitions / </t>
    </r>
    <r>
      <rPr>
        <i/>
        <sz val="12"/>
        <color theme="1"/>
        <rFont val="Calibri"/>
        <family val="2"/>
        <scheme val="minor"/>
      </rPr>
      <t>Termini e Definizioni</t>
    </r>
  </si>
  <si>
    <r>
      <t xml:space="preserve">Supplier Types / </t>
    </r>
    <r>
      <rPr>
        <i/>
        <sz val="12"/>
        <color theme="1"/>
        <rFont val="Calibri"/>
        <family val="2"/>
        <scheme val="minor"/>
      </rPr>
      <t>Tipologie di Fornitori</t>
    </r>
  </si>
  <si>
    <r>
      <t xml:space="preserve">Quality Management System Requirements / </t>
    </r>
    <r>
      <rPr>
        <i/>
        <sz val="12"/>
        <color theme="1"/>
        <rFont val="Calibri"/>
        <family val="2"/>
        <scheme val="minor"/>
      </rPr>
      <t>Requisiti del Sistema di Gestione della Qualità</t>
    </r>
  </si>
  <si>
    <r>
      <t xml:space="preserve">AS&amp;D Calibration Requirements / </t>
    </r>
    <r>
      <rPr>
        <i/>
        <sz val="12"/>
        <color theme="1"/>
        <rFont val="Calibri"/>
        <family val="2"/>
        <scheme val="minor"/>
      </rPr>
      <t>Requisiti di Taratura per il settore AS&amp;D</t>
    </r>
  </si>
  <si>
    <t>4.2</t>
  </si>
  <si>
    <t>5.1</t>
  </si>
  <si>
    <t>5.2</t>
  </si>
  <si>
    <t>5.3</t>
  </si>
  <si>
    <t>5.4</t>
  </si>
  <si>
    <t>5.5</t>
  </si>
  <si>
    <t>5. Supplier Approval Process / Processo di Approvazione del Fornitore</t>
  </si>
  <si>
    <r>
      <t xml:space="preserve">Supplier Approval Process / </t>
    </r>
    <r>
      <rPr>
        <i/>
        <sz val="12"/>
        <color theme="1"/>
        <rFont val="Calibri"/>
        <family val="2"/>
        <scheme val="minor"/>
      </rPr>
      <t>Processo di Approvazione del Fornitore</t>
    </r>
  </si>
  <si>
    <r>
      <t xml:space="preserve">Desktop Audit / </t>
    </r>
    <r>
      <rPr>
        <i/>
        <sz val="12"/>
        <color theme="1"/>
        <rFont val="Calibri"/>
        <family val="2"/>
        <scheme val="minor"/>
      </rPr>
      <t>Audit Documentale</t>
    </r>
  </si>
  <si>
    <r>
      <t xml:space="preserve">On-site Audit / </t>
    </r>
    <r>
      <rPr>
        <i/>
        <sz val="12"/>
        <color theme="1"/>
        <rFont val="Calibri"/>
        <family val="2"/>
        <scheme val="minor"/>
      </rPr>
      <t>Audit in Loco</t>
    </r>
  </si>
  <si>
    <r>
      <t xml:space="preserve">Supplier Risk Assessment / </t>
    </r>
    <r>
      <rPr>
        <i/>
        <sz val="12"/>
        <color theme="1"/>
        <rFont val="Calibri"/>
        <family val="2"/>
        <scheme val="minor"/>
      </rPr>
      <t>Valutazione del rischio legato al Fornitore</t>
    </r>
  </si>
  <si>
    <r>
      <t xml:space="preserve">Special Process and NDT Supplier Qualification / </t>
    </r>
    <r>
      <rPr>
        <i/>
        <sz val="12"/>
        <color theme="1"/>
        <rFont val="Calibri"/>
        <family val="2"/>
        <scheme val="minor"/>
      </rPr>
      <t>Qualifica dei Fornitori di Processi Speciali e CND</t>
    </r>
  </si>
  <si>
    <r>
      <t xml:space="preserve">Suppliers of Parts under Umbragroup Capability List / </t>
    </r>
    <r>
      <rPr>
        <i/>
        <sz val="12"/>
        <color theme="1"/>
        <rFont val="Calibri"/>
        <family val="2"/>
        <scheme val="minor"/>
      </rPr>
      <t>Fornitore di parti in Capability List Umbragroup</t>
    </r>
  </si>
  <si>
    <r>
      <t xml:space="preserve">6. General Requirements / </t>
    </r>
    <r>
      <rPr>
        <b/>
        <i/>
        <sz val="12"/>
        <color theme="1"/>
        <rFont val="Calibri"/>
        <family val="2"/>
        <scheme val="minor"/>
      </rPr>
      <t>Requisiti Generali</t>
    </r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</si>
  <si>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</si>
  <si>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</si>
  <si>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</si>
  <si>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</si>
  <si>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</si>
  <si>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</si>
  <si>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</si>
  <si>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</si>
  <si>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</si>
  <si>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</si>
  <si>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</si>
  <si>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6.10.1</t>
  </si>
  <si>
    <t>6.10.2</t>
  </si>
  <si>
    <t>6.10.3</t>
  </si>
  <si>
    <r>
      <t xml:space="preserve">Compliance with Contractual Requirements / </t>
    </r>
    <r>
      <rPr>
        <i/>
        <sz val="12"/>
        <color theme="1"/>
        <rFont val="Calibri"/>
        <family val="2"/>
        <scheme val="minor"/>
      </rPr>
      <t>Conformità ai Requisiti Contrattuali</t>
    </r>
  </si>
  <si>
    <r>
      <t>Right of Access /</t>
    </r>
    <r>
      <rPr>
        <i/>
        <sz val="12"/>
        <color theme="1"/>
        <rFont val="Calibri"/>
        <family val="2"/>
        <scheme val="minor"/>
      </rPr>
      <t xml:space="preserve"> Diritto di Accesso</t>
    </r>
  </si>
  <si>
    <r>
      <t xml:space="preserve">Umbragroup designated Sources / </t>
    </r>
    <r>
      <rPr>
        <i/>
        <sz val="12"/>
        <color theme="1"/>
        <rFont val="Calibri"/>
        <family val="2"/>
        <scheme val="minor"/>
      </rPr>
      <t>Fonti approvate da Umbragroup</t>
    </r>
  </si>
  <si>
    <r>
      <t xml:space="preserve">Umbragroup designated Sources for Special Processes and NDT / </t>
    </r>
    <r>
      <rPr>
        <i/>
        <sz val="12"/>
        <color theme="1"/>
        <rFont val="Calibri"/>
        <family val="2"/>
        <scheme val="minor"/>
      </rPr>
      <t>Fonti approvate da Umbragroup per i Processi Speciali e per i CND</t>
    </r>
  </si>
  <si>
    <r>
      <t>Supply Chain Control /</t>
    </r>
    <r>
      <rPr>
        <i/>
        <sz val="12"/>
        <color theme="1"/>
        <rFont val="Calibri"/>
        <family val="2"/>
        <scheme val="minor"/>
      </rPr>
      <t xml:space="preserve"> Controllo della Catena di Fornitura</t>
    </r>
  </si>
  <si>
    <r>
      <t xml:space="preserve">Control of Umbragroup’s documentation / </t>
    </r>
    <r>
      <rPr>
        <i/>
        <sz val="12"/>
        <color theme="1"/>
        <rFont val="Calibri"/>
        <family val="2"/>
        <scheme val="minor"/>
      </rPr>
      <t>Controllo della documentazione Umbragroup</t>
    </r>
  </si>
  <si>
    <r>
      <t xml:space="preserve">E-Business Requirements / </t>
    </r>
    <r>
      <rPr>
        <i/>
        <sz val="12"/>
        <color theme="1"/>
        <rFont val="Calibri"/>
        <family val="2"/>
        <scheme val="minor"/>
      </rPr>
      <t>Requisiti di E-Business</t>
    </r>
  </si>
  <si>
    <r>
      <t xml:space="preserve">Electronic Documents / </t>
    </r>
    <r>
      <rPr>
        <i/>
        <sz val="12"/>
        <color theme="1"/>
        <rFont val="Calibri"/>
        <family val="2"/>
        <scheme val="minor"/>
      </rPr>
      <t>Documenti Elettronici</t>
    </r>
  </si>
  <si>
    <r>
      <t xml:space="preserve">Identification of Production Tools and Equipments / </t>
    </r>
    <r>
      <rPr>
        <i/>
        <sz val="12"/>
        <color theme="1"/>
        <rFont val="Calibri"/>
        <family val="2"/>
        <scheme val="minor"/>
      </rPr>
      <t>Identificazione degli Strumenti e degli Impianti di produzione</t>
    </r>
  </si>
  <si>
    <r>
      <t>Prohibited Practices /</t>
    </r>
    <r>
      <rPr>
        <i/>
        <sz val="12"/>
        <color theme="1"/>
        <rFont val="Calibri"/>
        <family val="2"/>
        <scheme val="minor"/>
      </rPr>
      <t xml:space="preserve"> Pratiche Proibite</t>
    </r>
  </si>
  <si>
    <r>
      <t xml:space="preserve">Significant Changes / </t>
    </r>
    <r>
      <rPr>
        <i/>
        <sz val="12"/>
        <color theme="1"/>
        <rFont val="Calibri"/>
        <family val="2"/>
        <scheme val="minor"/>
      </rPr>
      <t>Cambiamenti Rilevanti</t>
    </r>
  </si>
  <si>
    <r>
      <t xml:space="preserve">Use of non-conventional manufacturing methods / </t>
    </r>
    <r>
      <rPr>
        <i/>
        <sz val="12"/>
        <color theme="1"/>
        <rFont val="Calibri"/>
        <family val="2"/>
        <scheme val="minor"/>
      </rPr>
      <t>Utilizzo di metodi di produzione non convenzionali</t>
    </r>
  </si>
  <si>
    <r>
      <t>Document data alteration /</t>
    </r>
    <r>
      <rPr>
        <i/>
        <sz val="12"/>
        <color theme="1"/>
        <rFont val="Calibri"/>
        <family val="2"/>
        <scheme val="minor"/>
      </rPr>
      <t xml:space="preserve"> Alterazione dei dati nei documenti</t>
    </r>
  </si>
  <si>
    <r>
      <t xml:space="preserve">Control of Umbragroup Property / </t>
    </r>
    <r>
      <rPr>
        <i/>
        <sz val="12"/>
        <color theme="1"/>
        <rFont val="Calibri"/>
        <family val="2"/>
        <scheme val="minor"/>
      </rPr>
      <t>Controllo della Proprietà Umbragroup</t>
    </r>
  </si>
  <si>
    <t>7.1</t>
  </si>
  <si>
    <t>7.2</t>
  </si>
  <si>
    <t>7.3</t>
  </si>
  <si>
    <t>7.4</t>
  </si>
  <si>
    <r>
      <t>7. Parts Validation /</t>
    </r>
    <r>
      <rPr>
        <b/>
        <i/>
        <sz val="12"/>
        <color theme="1"/>
        <rFont val="Calibri"/>
        <family val="2"/>
        <scheme val="minor"/>
      </rPr>
      <t xml:space="preserve"> Validazione delle Parti</t>
    </r>
  </si>
  <si>
    <r>
      <t xml:space="preserve">First Article Inspection / </t>
    </r>
    <r>
      <rPr>
        <i/>
        <sz val="12"/>
        <color theme="1"/>
        <rFont val="Calibri"/>
        <family val="2"/>
        <scheme val="minor"/>
      </rPr>
      <t>Controllo del Primo Articolo</t>
    </r>
  </si>
  <si>
    <r>
      <t xml:space="preserve">Part Production Approval Process / </t>
    </r>
    <r>
      <rPr>
        <i/>
        <sz val="12"/>
        <color theme="1"/>
        <rFont val="Calibri"/>
        <family val="2"/>
        <scheme val="minor"/>
      </rPr>
      <t>Processo di Approvazione della Produzione delle Parti</t>
    </r>
  </si>
  <si>
    <r>
      <t xml:space="preserve">Final Inspection Report / </t>
    </r>
    <r>
      <rPr>
        <i/>
        <sz val="12"/>
        <color theme="1"/>
        <rFont val="Calibri"/>
        <family val="2"/>
        <scheme val="minor"/>
      </rPr>
      <t>Rapporto di Ispezione Finale</t>
    </r>
  </si>
  <si>
    <r>
      <t xml:space="preserve">Safety Critical Parts / </t>
    </r>
    <r>
      <rPr>
        <i/>
        <sz val="12"/>
        <color theme="1"/>
        <rFont val="Calibri"/>
        <family val="2"/>
        <scheme val="minor"/>
      </rPr>
      <t>Parti Critiche per la Sicurezza</t>
    </r>
  </si>
  <si>
    <t>8.1</t>
  </si>
  <si>
    <t>8.2</t>
  </si>
  <si>
    <t>8.3.1</t>
  </si>
  <si>
    <r>
      <t xml:space="preserve">8. Process Control / </t>
    </r>
    <r>
      <rPr>
        <b/>
        <i/>
        <sz val="12"/>
        <color theme="1"/>
        <rFont val="Calibri"/>
        <family val="2"/>
        <scheme val="minor"/>
      </rPr>
      <t>Controllo del Processo</t>
    </r>
  </si>
  <si>
    <r>
      <t xml:space="preserve">Key Characteristics Management / </t>
    </r>
    <r>
      <rPr>
        <i/>
        <sz val="12"/>
        <color theme="1"/>
        <rFont val="Calibri"/>
        <family val="2"/>
        <scheme val="minor"/>
      </rPr>
      <t>Gestione delle Key Characteristics</t>
    </r>
  </si>
  <si>
    <r>
      <t>Work Instructions /</t>
    </r>
    <r>
      <rPr>
        <i/>
        <sz val="12"/>
        <color theme="1"/>
        <rFont val="Calibri"/>
        <family val="2"/>
        <scheme val="minor"/>
      </rPr>
      <t xml:space="preserve"> Istruzioni di Lavoro</t>
    </r>
  </si>
  <si>
    <r>
      <t>Inspection System /</t>
    </r>
    <r>
      <rPr>
        <i/>
        <sz val="12"/>
        <color theme="1"/>
        <rFont val="Calibri"/>
        <family val="2"/>
        <scheme val="minor"/>
      </rPr>
      <t xml:space="preserve"> Sistema di Controllo</t>
    </r>
  </si>
  <si>
    <t>8.3.1.1</t>
  </si>
  <si>
    <t>8.3.3</t>
  </si>
  <si>
    <t>8.3.4</t>
  </si>
  <si>
    <t>8.3.6</t>
  </si>
  <si>
    <t>8.3.7</t>
  </si>
  <si>
    <t>8.3.8</t>
  </si>
  <si>
    <t>8.3.9</t>
  </si>
  <si>
    <r>
      <t>Raw Material Distributors Specific Requirements /</t>
    </r>
    <r>
      <rPr>
        <i/>
        <sz val="12"/>
        <color theme="1"/>
        <rFont val="Calibri"/>
        <family val="2"/>
        <scheme val="minor"/>
      </rPr>
      <t xml:space="preserve"> Requisiti specifici per i Distributori di Materie Prime</t>
    </r>
  </si>
  <si>
    <r>
      <t xml:space="preserve">Final Sampling Inspection / </t>
    </r>
    <r>
      <rPr>
        <i/>
        <sz val="12"/>
        <color theme="1"/>
        <rFont val="Calibri"/>
        <family val="2"/>
        <scheme val="minor"/>
      </rPr>
      <t>Controlli Finali a Campione</t>
    </r>
  </si>
  <si>
    <r>
      <t xml:space="preserve">Statistical Process Control / </t>
    </r>
    <r>
      <rPr>
        <i/>
        <sz val="12"/>
        <color theme="1"/>
        <rFont val="Calibri"/>
        <family val="2"/>
        <scheme val="minor"/>
      </rPr>
      <t>Controllo Statistico di Processo</t>
    </r>
  </si>
  <si>
    <r>
      <t>Self Inspection /</t>
    </r>
    <r>
      <rPr>
        <i/>
        <sz val="12"/>
        <color theme="1"/>
        <rFont val="Calibri"/>
        <family val="2"/>
        <scheme val="minor"/>
      </rPr>
      <t xml:space="preserve"> Autocontrollo</t>
    </r>
  </si>
  <si>
    <r>
      <t xml:space="preserve">Source Inspection / </t>
    </r>
    <r>
      <rPr>
        <i/>
        <sz val="12"/>
        <color theme="1"/>
        <rFont val="Calibri"/>
        <family val="2"/>
        <scheme val="minor"/>
      </rPr>
      <t>Ispezione alla Fonte</t>
    </r>
  </si>
  <si>
    <r>
      <t>Inspection Delegation /</t>
    </r>
    <r>
      <rPr>
        <i/>
        <sz val="12"/>
        <color theme="1"/>
        <rFont val="Calibri"/>
        <family val="2"/>
        <scheme val="minor"/>
      </rPr>
      <t xml:space="preserve"> Delega per l’ispezione</t>
    </r>
  </si>
  <si>
    <r>
      <t xml:space="preserve">Incoming Inspection at Umbragroup / </t>
    </r>
    <r>
      <rPr>
        <i/>
        <sz val="12"/>
        <color theme="1"/>
        <rFont val="Calibri"/>
        <family val="2"/>
        <scheme val="minor"/>
      </rPr>
      <t>Controlli in accettazione presso Umbragroup</t>
    </r>
  </si>
  <si>
    <r>
      <t xml:space="preserve">Preventative Maintenance / </t>
    </r>
    <r>
      <rPr>
        <i/>
        <sz val="12"/>
        <color theme="1"/>
        <rFont val="Calibri"/>
        <family val="2"/>
        <scheme val="minor"/>
      </rPr>
      <t>Manutenzione Preventiva</t>
    </r>
  </si>
  <si>
    <r>
      <t xml:space="preserve">Materials with Expiry Date / </t>
    </r>
    <r>
      <rPr>
        <i/>
        <sz val="12"/>
        <color theme="1"/>
        <rFont val="Calibri"/>
        <family val="2"/>
        <scheme val="minor"/>
      </rPr>
      <t>Materiali con Scadenza</t>
    </r>
  </si>
  <si>
    <t>9.1</t>
  </si>
  <si>
    <t>9.2</t>
  </si>
  <si>
    <t>9.3</t>
  </si>
  <si>
    <t>9.4</t>
  </si>
  <si>
    <t>9.5</t>
  </si>
  <si>
    <r>
      <t xml:space="preserve">9. Raw Material Management / </t>
    </r>
    <r>
      <rPr>
        <b/>
        <i/>
        <sz val="12"/>
        <color theme="1"/>
        <rFont val="Calibri"/>
        <family val="2"/>
        <scheme val="minor"/>
      </rPr>
      <t>Gestione delle Materie Prime</t>
    </r>
  </si>
  <si>
    <r>
      <t xml:space="preserve">Conflict Minerals / </t>
    </r>
    <r>
      <rPr>
        <i/>
        <sz val="12"/>
        <color theme="1"/>
        <rFont val="Calibri"/>
        <family val="2"/>
        <scheme val="minor"/>
      </rPr>
      <t>Minerali provenienti da Zone di Conflitto</t>
    </r>
  </si>
  <si>
    <r>
      <t xml:space="preserve">Prohibited Materials / </t>
    </r>
    <r>
      <rPr>
        <i/>
        <sz val="12"/>
        <color theme="1"/>
        <rFont val="Calibri"/>
        <family val="2"/>
        <scheme val="minor"/>
      </rPr>
      <t>Materiali Proibiti</t>
    </r>
  </si>
  <si>
    <r>
      <t xml:space="preserve">Storage and Handling of Raw Materials Supplied by Umbragroup / </t>
    </r>
    <r>
      <rPr>
        <i/>
        <sz val="12"/>
        <color theme="1"/>
        <rFont val="Calibri"/>
        <family val="2"/>
        <scheme val="minor"/>
      </rPr>
      <t>Conservazione e Gestione delle Materie Prime fornite da UmbraGroup</t>
    </r>
  </si>
  <si>
    <r>
      <t xml:space="preserve">Tracciabilità del Lotto di Materia Prima / </t>
    </r>
    <r>
      <rPr>
        <i/>
        <sz val="12"/>
        <color theme="1"/>
        <rFont val="Calibri"/>
        <family val="2"/>
        <scheme val="minor"/>
      </rPr>
      <t>Raw Material Batch Traceability</t>
    </r>
  </si>
  <si>
    <r>
      <t xml:space="preserve">10. Technical Documentation Management &amp; Modification Management / </t>
    </r>
    <r>
      <rPr>
        <b/>
        <i/>
        <sz val="12"/>
        <color theme="1"/>
        <rFont val="Calibri"/>
        <family val="2"/>
        <scheme val="minor"/>
      </rPr>
      <t>Gestione della Documentazione Tecnica &amp; Gestione delle Modifiche</t>
    </r>
  </si>
  <si>
    <t>10.1</t>
  </si>
  <si>
    <t>10.2</t>
  </si>
  <si>
    <t>10.2.1</t>
  </si>
  <si>
    <r>
      <t xml:space="preserve">Technical Documentation Management / </t>
    </r>
    <r>
      <rPr>
        <i/>
        <sz val="12"/>
        <color theme="1"/>
        <rFont val="Calibri"/>
        <family val="2"/>
        <scheme val="minor"/>
      </rPr>
      <t>Gestione della Documentazione Tecnica</t>
    </r>
  </si>
  <si>
    <r>
      <t xml:space="preserve">Modification Management / </t>
    </r>
    <r>
      <rPr>
        <i/>
        <sz val="12"/>
        <color theme="1"/>
        <rFont val="Calibri"/>
        <family val="2"/>
        <scheme val="minor"/>
      </rPr>
      <t>Gestione delle Modifiche</t>
    </r>
  </si>
  <si>
    <r>
      <t xml:space="preserve">Additional Requirements for Sub-Contractors / </t>
    </r>
    <r>
      <rPr>
        <i/>
        <sz val="12"/>
        <color theme="1"/>
        <rFont val="Calibri"/>
        <family val="2"/>
        <scheme val="minor"/>
      </rPr>
      <t>Requisiti aggiuntivi per i Sub-Fornitori</t>
    </r>
  </si>
  <si>
    <t>11.1</t>
  </si>
  <si>
    <t>11.2</t>
  </si>
  <si>
    <t>11.3</t>
  </si>
  <si>
    <t>11.3.1</t>
  </si>
  <si>
    <t>11.4.1</t>
  </si>
  <si>
    <t>11.4.2</t>
  </si>
  <si>
    <t>11.5</t>
  </si>
  <si>
    <t>12.1</t>
  </si>
  <si>
    <t>12.2</t>
  </si>
  <si>
    <t>12.3</t>
  </si>
  <si>
    <t>12.4</t>
  </si>
  <si>
    <t>12.6</t>
  </si>
  <si>
    <t>12.5.1</t>
  </si>
  <si>
    <t>12.5.2</t>
  </si>
  <si>
    <t>12.5.3</t>
  </si>
  <si>
    <t>13.1</t>
  </si>
  <si>
    <t>16.1.1</t>
  </si>
  <si>
    <t>16.1.2</t>
  </si>
  <si>
    <t>16.1.3</t>
  </si>
  <si>
    <t>16.1.4</t>
  </si>
  <si>
    <t>16.1.5</t>
  </si>
  <si>
    <t>16.1.6</t>
  </si>
  <si>
    <r>
      <t xml:space="preserve">11. Non-conforming Product Management / </t>
    </r>
    <r>
      <rPr>
        <b/>
        <i/>
        <sz val="12"/>
        <color theme="1"/>
        <rFont val="Calibri"/>
        <family val="2"/>
        <scheme val="minor"/>
      </rPr>
      <t>Gestione del Prodotto Non-conforme</t>
    </r>
  </si>
  <si>
    <r>
      <t xml:space="preserve">Non-conforming Product Management / </t>
    </r>
    <r>
      <rPr>
        <i/>
        <sz val="12"/>
        <color theme="1"/>
        <rFont val="Calibri"/>
        <family val="2"/>
        <scheme val="minor"/>
      </rPr>
      <t>Gestione del Prodotto Non-conforme</t>
    </r>
  </si>
  <si>
    <r>
      <t>Identification, Segregation and Control of Non-Conforming Parts /</t>
    </r>
    <r>
      <rPr>
        <i/>
        <sz val="12"/>
        <color theme="1"/>
        <rFont val="Calibri"/>
        <family val="2"/>
        <scheme val="minor"/>
      </rPr>
      <t xml:space="preserve"> Identificazione, Segregazione e Controllo delle Parti Non-conformi</t>
    </r>
  </si>
  <si>
    <r>
      <t xml:space="preserve">Cost of Non-conformance / </t>
    </r>
    <r>
      <rPr>
        <i/>
        <sz val="12"/>
        <color theme="1"/>
        <rFont val="Calibri"/>
        <family val="2"/>
        <scheme val="minor"/>
      </rPr>
      <t>Costo delle Non-conformità</t>
    </r>
  </si>
  <si>
    <r>
      <t xml:space="preserve">Non-conformance Disposition and Request of Concession / </t>
    </r>
    <r>
      <rPr>
        <i/>
        <sz val="12"/>
        <color theme="1"/>
        <rFont val="Calibri"/>
        <family val="2"/>
        <scheme val="minor"/>
      </rPr>
      <t>Disposizione delle Non-conformità e Richieste di Concessione</t>
    </r>
  </si>
  <si>
    <r>
      <t xml:space="preserve">Notification of Escape (NOE) / </t>
    </r>
    <r>
      <rPr>
        <i/>
        <sz val="12"/>
        <color theme="1"/>
        <rFont val="Calibri"/>
        <family val="2"/>
        <scheme val="minor"/>
      </rPr>
      <t>Notifica di Fornitura Non-conforme</t>
    </r>
  </si>
  <si>
    <r>
      <t xml:space="preserve">Non-conformance Notification / </t>
    </r>
    <r>
      <rPr>
        <i/>
        <sz val="12"/>
        <color theme="1"/>
        <rFont val="Calibri"/>
        <family val="2"/>
        <scheme val="minor"/>
      </rPr>
      <t>Notifica della Non conformità</t>
    </r>
  </si>
  <si>
    <r>
      <t xml:space="preserve">Disposal of Non-conforming products / </t>
    </r>
    <r>
      <rPr>
        <i/>
        <sz val="12"/>
        <color theme="1"/>
        <rFont val="Calibri"/>
        <family val="2"/>
        <scheme val="minor"/>
      </rPr>
      <t>Rottamazione dei Prodotti Non conformi</t>
    </r>
  </si>
  <si>
    <r>
      <t xml:space="preserve">Counterfeit Parts Prevention / </t>
    </r>
    <r>
      <rPr>
        <i/>
        <sz val="12"/>
        <color theme="1"/>
        <rFont val="Calibri"/>
        <family val="2"/>
        <scheme val="minor"/>
      </rPr>
      <t>Prevenzione delle Parti Contraffatte</t>
    </r>
  </si>
  <si>
    <r>
      <t xml:space="preserve">12. Packaging, Labeling, and Shipping of Products / </t>
    </r>
    <r>
      <rPr>
        <b/>
        <i/>
        <sz val="12"/>
        <color theme="1"/>
        <rFont val="Calibri"/>
        <family val="2"/>
        <scheme val="minor"/>
      </rPr>
      <t>Imballaggio, Etichettatura e Spedizione dei Prodotto</t>
    </r>
  </si>
  <si>
    <r>
      <t xml:space="preserve">Packaging, Labeling, and Shipping of Products / </t>
    </r>
    <r>
      <rPr>
        <i/>
        <sz val="12"/>
        <color theme="1"/>
        <rFont val="Calibri"/>
        <family val="2"/>
        <scheme val="minor"/>
      </rPr>
      <t>Imballaggio, Etichettatura e Spedizione dei Prodotto</t>
    </r>
  </si>
  <si>
    <r>
      <t xml:space="preserve">Products Preservation / </t>
    </r>
    <r>
      <rPr>
        <i/>
        <sz val="12"/>
        <color theme="1"/>
        <rFont val="Calibri"/>
        <family val="2"/>
        <scheme val="minor"/>
      </rPr>
      <t>Preservazione dei Prodotti</t>
    </r>
  </si>
  <si>
    <r>
      <t>Packing /</t>
    </r>
    <r>
      <rPr>
        <i/>
        <sz val="12"/>
        <color theme="1"/>
        <rFont val="Calibri"/>
        <family val="2"/>
        <scheme val="minor"/>
      </rPr>
      <t xml:space="preserve"> Imballaggio</t>
    </r>
  </si>
  <si>
    <r>
      <t xml:space="preserve">Labeling / </t>
    </r>
    <r>
      <rPr>
        <i/>
        <sz val="12"/>
        <color theme="1"/>
        <rFont val="Calibri"/>
        <family val="2"/>
        <scheme val="minor"/>
      </rPr>
      <t>Etichettatura</t>
    </r>
  </si>
  <si>
    <r>
      <t xml:space="preserve">Delivery / </t>
    </r>
    <r>
      <rPr>
        <i/>
        <sz val="12"/>
        <color theme="1"/>
        <rFont val="Calibri"/>
        <family val="2"/>
        <scheme val="minor"/>
      </rPr>
      <t>Consegna</t>
    </r>
  </si>
  <si>
    <r>
      <t xml:space="preserve">Certificate of Conformance / </t>
    </r>
    <r>
      <rPr>
        <i/>
        <sz val="12"/>
        <color theme="1"/>
        <rFont val="Calibri"/>
        <family val="2"/>
        <scheme val="minor"/>
      </rPr>
      <t>Certificato di Conformità</t>
    </r>
  </si>
  <si>
    <r>
      <t xml:space="preserve">Analysis Certificate / </t>
    </r>
    <r>
      <rPr>
        <i/>
        <sz val="12"/>
        <color theme="1"/>
        <rFont val="Calibri"/>
        <family val="2"/>
        <scheme val="minor"/>
      </rPr>
      <t>Certificato di Analisi</t>
    </r>
  </si>
  <si>
    <r>
      <t xml:space="preserve">Special Process Certificate / </t>
    </r>
    <r>
      <rPr>
        <i/>
        <sz val="12"/>
        <color theme="1"/>
        <rFont val="Calibri"/>
        <family val="2"/>
        <scheme val="minor"/>
      </rPr>
      <t>Certificato per i Processi Speciali</t>
    </r>
  </si>
  <si>
    <r>
      <t>Records Retention / C</t>
    </r>
    <r>
      <rPr>
        <i/>
        <sz val="12"/>
        <color theme="1"/>
        <rFont val="Calibri"/>
        <family val="2"/>
        <scheme val="minor"/>
      </rPr>
      <t>onservazione dei Documenti</t>
    </r>
  </si>
  <si>
    <r>
      <t xml:space="preserve">13. Continuous Improvement </t>
    </r>
    <r>
      <rPr>
        <b/>
        <i/>
        <sz val="12"/>
        <color theme="1"/>
        <rFont val="Calibri"/>
        <family val="2"/>
        <scheme val="minor"/>
      </rPr>
      <t>/ Miglioramento Continuo</t>
    </r>
  </si>
  <si>
    <r>
      <t xml:space="preserve">Continuous Improvement / </t>
    </r>
    <r>
      <rPr>
        <i/>
        <sz val="12"/>
        <color theme="1"/>
        <rFont val="Calibri"/>
        <family val="2"/>
        <scheme val="minor"/>
      </rPr>
      <t>Miglioramento Continuo</t>
    </r>
  </si>
  <si>
    <r>
      <t xml:space="preserve">Problem Solving / </t>
    </r>
    <r>
      <rPr>
        <i/>
        <sz val="12"/>
        <color theme="1"/>
        <rFont val="Calibri"/>
        <family val="2"/>
        <scheme val="minor"/>
      </rPr>
      <t>Risoluzione dei Problemi</t>
    </r>
  </si>
  <si>
    <r>
      <t>14. Supplier Performance /</t>
    </r>
    <r>
      <rPr>
        <b/>
        <i/>
        <sz val="12"/>
        <color theme="1"/>
        <rFont val="Calibri"/>
        <family val="2"/>
        <scheme val="minor"/>
      </rPr>
      <t xml:space="preserve"> Prestazioni del Fornitore</t>
    </r>
  </si>
  <si>
    <r>
      <t>Supplier Performance /</t>
    </r>
    <r>
      <rPr>
        <i/>
        <sz val="12"/>
        <color theme="1"/>
        <rFont val="Calibri"/>
        <family val="2"/>
        <scheme val="minor"/>
      </rPr>
      <t xml:space="preserve"> Prestazioni del Fornitore</t>
    </r>
  </si>
  <si>
    <r>
      <t xml:space="preserve">15. Foreign Object Debris (FOD) Prevention / </t>
    </r>
    <r>
      <rPr>
        <b/>
        <i/>
        <sz val="12"/>
        <color theme="1"/>
        <rFont val="Calibri"/>
        <family val="2"/>
        <scheme val="minor"/>
      </rPr>
      <t>Prevenzione FOD</t>
    </r>
  </si>
  <si>
    <r>
      <t xml:space="preserve">Foreign Object Debris (FOD) Prevention / </t>
    </r>
    <r>
      <rPr>
        <i/>
        <sz val="12"/>
        <color theme="1"/>
        <rFont val="Calibri"/>
        <family val="2"/>
        <scheme val="minor"/>
      </rPr>
      <t>Prevenzione FOD</t>
    </r>
  </si>
  <si>
    <r>
      <t xml:space="preserve">16. Special Requirements / </t>
    </r>
    <r>
      <rPr>
        <b/>
        <i/>
        <sz val="12"/>
        <color theme="1"/>
        <rFont val="Calibri"/>
        <family val="2"/>
        <scheme val="minor"/>
      </rPr>
      <t>Requisiti Speciali</t>
    </r>
  </si>
  <si>
    <r>
      <t xml:space="preserve">Electrostatic Discharge (ESD) Control Plan / </t>
    </r>
    <r>
      <rPr>
        <i/>
        <sz val="12"/>
        <color theme="1"/>
        <rFont val="Calibri"/>
        <family val="2"/>
        <scheme val="minor"/>
      </rPr>
      <t>Piano di controllo delle cariche elettrostatiche (ESD)</t>
    </r>
  </si>
  <si>
    <r>
      <t xml:space="preserve">Electronic Products - General Requirements / </t>
    </r>
    <r>
      <rPr>
        <i/>
        <sz val="12"/>
        <color theme="1"/>
        <rFont val="Calibri"/>
        <family val="2"/>
        <scheme val="minor"/>
      </rPr>
      <t>Prodotti Elettronici - Requisiti generali</t>
    </r>
  </si>
  <si>
    <r>
      <t>Inspection and Certification of Electronic Devices /</t>
    </r>
    <r>
      <rPr>
        <i/>
        <sz val="12"/>
        <color theme="1"/>
        <rFont val="Calibri"/>
        <family val="2"/>
        <scheme val="minor"/>
      </rPr>
      <t xml:space="preserve"> Ispezione e Certificazione dei Dispositive Elettronici</t>
    </r>
  </si>
  <si>
    <r>
      <t xml:space="preserve">Identification of Electronic Devices / </t>
    </r>
    <r>
      <rPr>
        <i/>
        <sz val="12"/>
        <color theme="1"/>
        <rFont val="Calibri"/>
        <family val="2"/>
        <scheme val="minor"/>
      </rPr>
      <t>Identificazione di Dispositivi Elettronici</t>
    </r>
  </si>
  <si>
    <r>
      <t xml:space="preserve">Inspection of Printed Circuit Boards (PCB) / </t>
    </r>
    <r>
      <rPr>
        <i/>
        <sz val="12"/>
        <color theme="1"/>
        <rFont val="Calibri"/>
        <family val="2"/>
        <scheme val="minor"/>
      </rPr>
      <t>Ispezione dei Circuiti Stampati (PCB)</t>
    </r>
  </si>
  <si>
    <r>
      <t xml:space="preserve">Electronic Component Obsolescence Management / </t>
    </r>
    <r>
      <rPr>
        <i/>
        <sz val="12"/>
        <color theme="1"/>
        <rFont val="Calibri"/>
        <family val="2"/>
        <scheme val="minor"/>
      </rPr>
      <t>Gestione dell'obsolescenza dei Componenti Elettronici</t>
    </r>
  </si>
  <si>
    <t>16. Special Requirements / Requisiti Speciali</t>
  </si>
  <si>
    <t>15. Foreign Object Debris (FOD) Prevention / Prevenzione FOD</t>
  </si>
  <si>
    <t>14. Supplier Performance / Prestazioni del Fornitore</t>
  </si>
  <si>
    <t>13. Continuous Improvement / Miglioramento Continuo</t>
  </si>
  <si>
    <t>12. Packaging, Labeling, and Shipping of Products / Imballaggio, Etichettatura e Spedizione dei Prodotto</t>
  </si>
  <si>
    <t>11. Non-conforming Product Management / Gestione del Prodotto Non-conforme</t>
  </si>
  <si>
    <t>10. Technical Documentation Management &amp; Modification Management / Gestione della Documentazione Tecnica &amp; Gestione delle Modifiche</t>
  </si>
  <si>
    <t>9. Raw Material Management / Gestione delle Materie Prime</t>
  </si>
  <si>
    <t>8. Process Control / Controllo del Processo</t>
  </si>
  <si>
    <t>7. Parts Validation / Validazione delle Parti</t>
  </si>
  <si>
    <t>6. General Requirements / Requisiti Generali</t>
  </si>
  <si>
    <t>4. Quality Management System Requirements / Requisiti del Sistema di Gestione della Qualità</t>
  </si>
  <si>
    <t>3. Supplier Types / Tipologie di Fornitori</t>
  </si>
  <si>
    <t>2. Introduction / Introduzione</t>
  </si>
  <si>
    <t>1. Scope / Scopo</t>
  </si>
  <si>
    <t>Filling Score</t>
  </si>
  <si>
    <t>Score</t>
  </si>
  <si>
    <t>Comments</t>
  </si>
  <si>
    <t>Empty</t>
  </si>
  <si>
    <t>Score Q.ty</t>
  </si>
  <si>
    <t>Compliance Score</t>
  </si>
  <si>
    <t>Self-Audit Filling score</t>
  </si>
  <si>
    <t>Del. NA</t>
  </si>
  <si>
    <t>Del. A/NA</t>
  </si>
  <si>
    <t>4.1.1</t>
  </si>
  <si>
    <r>
      <t xml:space="preserve">Sub-contractor / </t>
    </r>
    <r>
      <rPr>
        <i/>
        <sz val="12"/>
        <color theme="1"/>
        <rFont val="Calibri"/>
        <family val="2"/>
        <scheme val="minor"/>
      </rPr>
      <t>Sub-fornitore</t>
    </r>
  </si>
  <si>
    <t>4.1.1.1</t>
  </si>
  <si>
    <t>4.1.1.2</t>
  </si>
  <si>
    <t>Del. A</t>
  </si>
  <si>
    <r>
      <t xml:space="preserve">BTP Sub-contractor / </t>
    </r>
    <r>
      <rPr>
        <i/>
        <sz val="12"/>
        <color theme="1"/>
        <rFont val="Calibri"/>
        <family val="2"/>
        <scheme val="minor"/>
      </rPr>
      <t>Sub-fornitore BTP</t>
    </r>
  </si>
  <si>
    <r>
      <t xml:space="preserve">Special Process and NDT Sub-contractor / </t>
    </r>
    <r>
      <rPr>
        <i/>
        <sz val="12"/>
        <color theme="1"/>
        <rFont val="Calibri"/>
        <family val="2"/>
        <scheme val="minor"/>
      </rPr>
      <t>Sub-fornitore di Processi Speciali e CND</t>
    </r>
  </si>
  <si>
    <t>solo A</t>
  </si>
  <si>
    <t>4.1.2</t>
  </si>
  <si>
    <t>4.1.3</t>
  </si>
  <si>
    <r>
      <t>Raw Material Vendor /</t>
    </r>
    <r>
      <rPr>
        <i/>
        <sz val="12"/>
        <color theme="1"/>
        <rFont val="Calibri"/>
        <family val="2"/>
        <scheme val="minor"/>
      </rPr>
      <t xml:space="preserve"> Produttore (Vendor) di Materie Prime</t>
    </r>
  </si>
  <si>
    <r>
      <t xml:space="preserve">Distributor / </t>
    </r>
    <r>
      <rPr>
        <i/>
        <sz val="12"/>
        <color theme="1"/>
        <rFont val="Calibri"/>
        <family val="2"/>
        <scheme val="minor"/>
      </rPr>
      <t>Distributore</t>
    </r>
  </si>
  <si>
    <t>4.1.4</t>
  </si>
  <si>
    <r>
      <t xml:space="preserve">Vendors / </t>
    </r>
    <r>
      <rPr>
        <i/>
        <sz val="12"/>
        <color theme="1"/>
        <rFont val="Calibri"/>
        <family val="2"/>
        <scheme val="minor"/>
      </rPr>
      <t>Fornitori</t>
    </r>
  </si>
  <si>
    <t>6.4.1</t>
  </si>
  <si>
    <r>
      <t>Non-conformance on Umbragroup parts /</t>
    </r>
    <r>
      <rPr>
        <i/>
        <sz val="12"/>
        <color theme="1"/>
        <rFont val="Calibri"/>
        <family val="2"/>
        <scheme val="minor"/>
      </rPr>
      <t xml:space="preserve"> Non conformità su parti Umbragroup</t>
    </r>
  </si>
  <si>
    <t>Self-audit Compliance Score 0-10</t>
  </si>
  <si>
    <t>Supplier Classification</t>
  </si>
  <si>
    <t>Filling score 0 to 10</t>
  </si>
  <si>
    <t>Status Completo</t>
  </si>
  <si>
    <t>Status solo Aknowledged</t>
  </si>
  <si>
    <t>Status senza Aknow e NA</t>
  </si>
  <si>
    <t>Status senza Aknow</t>
  </si>
  <si>
    <t>Status senza NA</t>
  </si>
  <si>
    <r>
      <t xml:space="preserve">Supplier Quality Assurance Requirements
</t>
    </r>
    <r>
      <rPr>
        <b/>
        <i/>
        <sz val="16"/>
        <color theme="0"/>
        <rFont val="Calibri"/>
        <family val="2"/>
        <scheme val="minor"/>
      </rPr>
      <t>Requisiti Assicurazione Qualità Fornitore</t>
    </r>
  </si>
  <si>
    <r>
      <t xml:space="preserve">Status
</t>
    </r>
    <r>
      <rPr>
        <b/>
        <i/>
        <sz val="16"/>
        <color theme="0"/>
        <rFont val="Calibri"/>
        <family val="2"/>
        <scheme val="minor"/>
      </rPr>
      <t>Stato</t>
    </r>
  </si>
  <si>
    <r>
      <t xml:space="preserve">Objective Evidence
</t>
    </r>
    <r>
      <rPr>
        <b/>
        <i/>
        <sz val="16"/>
        <color theme="0"/>
        <rFont val="Calibri"/>
        <family val="2"/>
        <scheme val="minor"/>
      </rPr>
      <t>Evidenza Oggettiva</t>
    </r>
  </si>
  <si>
    <r>
      <t xml:space="preserve">Supplier Comments
</t>
    </r>
    <r>
      <rPr>
        <b/>
        <i/>
        <sz val="16"/>
        <color theme="0"/>
        <rFont val="Calibri"/>
        <family val="2"/>
        <scheme val="minor"/>
      </rPr>
      <t>Commenti Fornitore</t>
    </r>
  </si>
  <si>
    <t>Solo A e NA</t>
  </si>
  <si>
    <t>Status solo A/NA</t>
  </si>
  <si>
    <t>Self-Audit Compliance Score - IAW PO36</t>
  </si>
  <si>
    <t>Modulo / Form</t>
  </si>
  <si>
    <t>Matrice di Conformità</t>
  </si>
  <si>
    <t>Compliance Matrix</t>
  </si>
  <si>
    <t>5.5.1</t>
  </si>
  <si>
    <t>5.5.2</t>
  </si>
  <si>
    <t>5.5.3</t>
  </si>
  <si>
    <r>
      <t xml:space="preserve">SMS - Safety Management System / </t>
    </r>
    <r>
      <rPr>
        <i/>
        <sz val="12"/>
        <color theme="1"/>
        <rFont val="Calibri"/>
        <family val="2"/>
        <scheme val="minor"/>
      </rPr>
      <t>Sistema di gestione della sicurezza</t>
    </r>
  </si>
  <si>
    <r>
      <t xml:space="preserve">ISMS - Information Security Management System / </t>
    </r>
    <r>
      <rPr>
        <i/>
        <sz val="12"/>
        <color theme="1"/>
        <rFont val="Calibri"/>
        <family val="2"/>
        <scheme val="minor"/>
      </rPr>
      <t>Sistema di gestione della sicurezza delle informazioni</t>
    </r>
  </si>
  <si>
    <r>
      <t xml:space="preserve">Report to Umbragroup / </t>
    </r>
    <r>
      <rPr>
        <i/>
        <sz val="12"/>
        <color theme="1"/>
        <rFont val="Calibri"/>
        <family val="2"/>
        <scheme val="minor"/>
      </rPr>
      <t>Segnalazione a Umbragroup</t>
    </r>
  </si>
  <si>
    <t>12.5.1.1</t>
  </si>
  <si>
    <t xml:space="preserve"> Integrity and Unalterability of Certificates of Conformity / Integrità e Inalterabilità dei Certificati di Conformità</t>
  </si>
  <si>
    <t>Modulo ASQM-001 Rev.4</t>
  </si>
  <si>
    <t>Requisiti di approvvigionamento e gestione della Materia Prima Metallica / Requirements for the procurement and management of metallic raw materials</t>
  </si>
  <si>
    <t>5.5.4</t>
  </si>
  <si>
    <r>
      <t xml:space="preserve">Additional requirements for significant suppliers / </t>
    </r>
    <r>
      <rPr>
        <i/>
        <sz val="12"/>
        <color theme="1"/>
        <rFont val="Calibri"/>
        <family val="2"/>
        <scheme val="minor"/>
      </rPr>
      <t>Requisiti aggiuntivi per fornitori rilevanti</t>
    </r>
  </si>
  <si>
    <t>5.2.1</t>
  </si>
  <si>
    <r>
      <t xml:space="preserve">Working Space / </t>
    </r>
    <r>
      <rPr>
        <i/>
        <sz val="12"/>
        <color theme="1"/>
        <rFont val="Calibri"/>
        <family val="2"/>
        <scheme val="minor"/>
      </rPr>
      <t>Spazio di Lavoro</t>
    </r>
  </si>
  <si>
    <t>8.3</t>
  </si>
  <si>
    <r>
      <t xml:space="preserve">Product Inspection Requirements / </t>
    </r>
    <r>
      <rPr>
        <i/>
        <sz val="12"/>
        <color theme="1"/>
        <rFont val="Calibri"/>
        <family val="2"/>
        <scheme val="minor"/>
      </rPr>
      <t>Requisiti dei Controllo del Prodotto</t>
    </r>
  </si>
  <si>
    <t>11.4</t>
  </si>
  <si>
    <r>
      <t xml:space="preserve">Non-conformances identified at Umbragroup S.p.A. / </t>
    </r>
    <r>
      <rPr>
        <i/>
        <sz val="12"/>
        <color theme="1"/>
        <rFont val="Calibri"/>
        <family val="2"/>
        <scheme val="minor"/>
      </rPr>
      <t>Non conformità identificate presso Umbragroup</t>
    </r>
  </si>
  <si>
    <t>12.5</t>
  </si>
  <si>
    <r>
      <t xml:space="preserve">Product Certification / </t>
    </r>
    <r>
      <rPr>
        <i/>
        <sz val="12"/>
        <color theme="1"/>
        <rFont val="Calibri"/>
        <family val="2"/>
        <scheme val="minor"/>
      </rPr>
      <t>Certificazione del Prodotto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</si>
</sst>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RR Pioneer Light Condensed"/>
      <family val="2"/>
    </font>
    <font>
      <sz val="11"/>
      <name val="RR Pioneer Light Condensed"/>
      <family val="2"/>
    </font>
    <font>
      <sz val="14"/>
      <color indexed="8"/>
      <name val="RR Pioneer Light Condensed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RR Pioneer Light Condensed"/>
    </font>
    <font>
      <b/>
      <i/>
      <sz val="16"/>
      <color theme="0"/>
      <name val="Calibri"/>
      <family val="2"/>
      <scheme val="minor"/>
    </font>
    <font>
      <b/>
      <sz val="8"/>
      <color rgb="FF242424"/>
      <name val="Arial"/>
      <family val="2"/>
    </font>
    <font>
      <b/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mediumGray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26" xfId="0" applyFont="1" applyBorder="1"/>
    <xf numFmtId="0" fontId="8" fillId="0" borderId="25" xfId="0" applyFont="1" applyBorder="1"/>
    <xf numFmtId="0" fontId="8" fillId="0" borderId="28" xfId="0" applyFont="1" applyBorder="1"/>
    <xf numFmtId="0" fontId="8" fillId="0" borderId="23" xfId="0" applyFont="1" applyBorder="1"/>
    <xf numFmtId="0" fontId="8" fillId="0" borderId="22" xfId="0" applyFont="1" applyBorder="1"/>
    <xf numFmtId="0" fontId="8" fillId="0" borderId="21" xfId="0" applyFont="1" applyBorder="1"/>
    <xf numFmtId="0" fontId="8" fillId="0" borderId="27" xfId="0" applyFont="1" applyBorder="1"/>
    <xf numFmtId="0" fontId="10" fillId="0" borderId="0" xfId="0" applyFont="1"/>
    <xf numFmtId="0" fontId="8" fillId="0" borderId="24" xfId="0" applyFont="1" applyBorder="1"/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0" fontId="0" fillId="0" borderId="1" xfId="0" applyBorder="1"/>
    <xf numFmtId="9" fontId="0" fillId="0" borderId="1" xfId="0" applyNumberFormat="1" applyBorder="1"/>
    <xf numFmtId="10" fontId="0" fillId="0" borderId="1" xfId="0" applyNumberFormat="1" applyBorder="1"/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0" xfId="0" applyFont="1" applyBorder="1" applyAlignment="1">
      <alignment vertical="center" wrapText="1"/>
    </xf>
    <xf numFmtId="10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11" fillId="0" borderId="0" xfId="0" applyFont="1"/>
    <xf numFmtId="10" fontId="11" fillId="0" borderId="0" xfId="0" applyNumberFormat="1" applyFont="1"/>
    <xf numFmtId="10" fontId="12" fillId="0" borderId="0" xfId="0" applyNumberFormat="1" applyFont="1"/>
    <xf numFmtId="0" fontId="12" fillId="0" borderId="0" xfId="0" applyFont="1"/>
    <xf numFmtId="10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0" fillId="2" borderId="15" xfId="0" applyFill="1" applyBorder="1" applyAlignment="1">
      <alignment horizontal="left" vertical="center" indent="2"/>
    </xf>
    <xf numFmtId="0" fontId="0" fillId="2" borderId="14" xfId="0" applyFill="1" applyBorder="1" applyAlignment="1">
      <alignment horizontal="left" vertical="center" indent="2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indent="2"/>
    </xf>
    <xf numFmtId="0" fontId="0" fillId="2" borderId="23" xfId="0" applyFill="1" applyBorder="1" applyAlignment="1">
      <alignment horizontal="left" vertical="center" indent="2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left" vertical="center" indent="3"/>
    </xf>
    <xf numFmtId="0" fontId="0" fillId="2" borderId="14" xfId="0" applyFill="1" applyBorder="1" applyAlignment="1">
      <alignment horizontal="left" vertical="center" indent="3"/>
    </xf>
    <xf numFmtId="0" fontId="1" fillId="4" borderId="15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64" fontId="15" fillId="0" borderId="31" xfId="0" applyNumberFormat="1" applyFont="1" applyBorder="1" applyAlignment="1">
      <alignment horizontal="center" vertical="center"/>
    </xf>
    <xf numFmtId="164" fontId="15" fillId="0" borderId="33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e" xfId="0" builtinId="0"/>
  </cellStyles>
  <dxfs count="31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1FF74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1FF74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RR Pioneer Light Condensed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RR Pioneer Light Condensed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RR Pioneer Light Condensed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RR Pioneer Light Condensed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RR Pioneer Light Condensed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RR Pioneer Light Condensed"/>
        <family val="2"/>
        <scheme val="none"/>
      </font>
    </dxf>
  </dxfs>
  <tableStyles count="0" defaultTableStyle="TableStyleMedium2" defaultPivotStyle="PivotStyleLight16"/>
  <colors>
    <mruColors>
      <color rgb="FF01FF7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9533101712969"/>
          <c:y val="9.7981493678613335E-2"/>
          <c:w val="0.53271925677626919"/>
          <c:h val="0.82621302804235719"/>
        </c:manualLayout>
      </c:layout>
      <c:pieChart>
        <c:varyColors val="1"/>
        <c:ser>
          <c:idx val="1"/>
          <c:order val="0"/>
          <c:tx>
            <c:strRef>
              <c:f>'Assessment Result - Charts'!$E$13</c:f>
              <c:strCache>
                <c:ptCount val="1"/>
                <c:pt idx="0">
                  <c:v>Values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7B-4145-BB83-63D8F1966CEE}"/>
              </c:ext>
            </c:extLst>
          </c:dPt>
          <c:dPt>
            <c:idx val="1"/>
            <c:bubble3D val="0"/>
            <c:spPr>
              <a:solidFill>
                <a:srgbClr val="01FF7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7B-4145-BB83-63D8F1966CEE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87B-4145-BB83-63D8F1966CEE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87B-4145-BB83-63D8F1966CEE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112-4739-B034-9BAD6C25F5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'Assessment Result - Charts'!$D$14:$D$18</c:f>
              <c:strCache>
                <c:ptCount val="5"/>
                <c:pt idx="0">
                  <c:v>Acknowledged</c:v>
                </c:pt>
                <c:pt idx="1">
                  <c:v>Compliant</c:v>
                </c:pt>
                <c:pt idx="2">
                  <c:v>Partially Compliant</c:v>
                </c:pt>
                <c:pt idx="3">
                  <c:v>Not Compliant</c:v>
                </c:pt>
                <c:pt idx="4">
                  <c:v>Not Applicable</c:v>
                </c:pt>
              </c:strCache>
            </c:strRef>
          </c:cat>
          <c:val>
            <c:numRef>
              <c:f>'Assessment Result - Charts'!$E$14:$E$18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7B-4145-BB83-63D8F1966C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89412045200678"/>
          <c:y val="0.16843417591115467"/>
          <c:w val="0.53996749688196832"/>
          <c:h val="0.7114677719687118"/>
        </c:manualLayout>
      </c:layout>
      <c:radarChart>
        <c:radarStyle val="marker"/>
        <c:varyColors val="0"/>
        <c:ser>
          <c:idx val="0"/>
          <c:order val="0"/>
          <c:tx>
            <c:strRef>
              <c:f>DATA!$P$10</c:f>
              <c:strCache>
                <c:ptCount val="1"/>
                <c:pt idx="0">
                  <c:v>Target %</c:v>
                </c:pt>
              </c:strCache>
            </c:strRef>
          </c:tx>
          <c:marker>
            <c:symbol val="none"/>
          </c:marker>
          <c:cat>
            <c:strRef>
              <c:f>DATA!$N$11:$N$26</c:f>
              <c:strCache>
                <c:ptCount val="16"/>
                <c:pt idx="0">
                  <c:v>1. Scope / Scopo</c:v>
                </c:pt>
                <c:pt idx="1">
                  <c:v>2. Introduction / Introduzione</c:v>
                </c:pt>
                <c:pt idx="2">
                  <c:v>3. Supplier Types / Tipologie di Fornitori</c:v>
                </c:pt>
                <c:pt idx="3">
                  <c:v>4. Quality Management System Requirements / Requisiti del Sistema di Gestione della Qualità</c:v>
                </c:pt>
                <c:pt idx="4">
                  <c:v>5. Supplier Approval Process / Processo di Approvazione del Fornitore</c:v>
                </c:pt>
                <c:pt idx="5">
                  <c:v>6. General Requirements / Requisiti Generali</c:v>
                </c:pt>
                <c:pt idx="6">
                  <c:v>7. Parts Validation / Validazione delle Parti</c:v>
                </c:pt>
                <c:pt idx="7">
                  <c:v>8. Process Control / Controllo del Processo</c:v>
                </c:pt>
                <c:pt idx="8">
                  <c:v>9. Raw Material Management / Gestione delle Materie Prime</c:v>
                </c:pt>
                <c:pt idx="9">
                  <c:v>10. Technical Documentation Management &amp; Modification Management / Gestione della Documentazione Tecnica &amp; Gestione delle Modifiche</c:v>
                </c:pt>
                <c:pt idx="10">
                  <c:v>11. Non-conforming Product Management / Gestione del Prodotto Non-conforme</c:v>
                </c:pt>
                <c:pt idx="11">
                  <c:v>12. Packaging, Labeling, and Shipping of Products / Imballaggio, Etichettatura e Spedizione dei Prodotto</c:v>
                </c:pt>
                <c:pt idx="12">
                  <c:v>13. Continuous Improvement / Miglioramento Continuo</c:v>
                </c:pt>
                <c:pt idx="13">
                  <c:v>14. Supplier Performance / Prestazioni del Fornitore</c:v>
                </c:pt>
                <c:pt idx="14">
                  <c:v>15. Foreign Object Debris (FOD) Prevention / Prevenzione FOD</c:v>
                </c:pt>
                <c:pt idx="15">
                  <c:v>16. Special Requirements / Requisiti Speciali</c:v>
                </c:pt>
              </c:strCache>
            </c:strRef>
          </c:cat>
          <c:val>
            <c:numRef>
              <c:f>DATA!$P$11:$P$26</c:f>
              <c:numCache>
                <c:formatCode>0%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A-49D2-9D5C-C03665DE95E4}"/>
            </c:ext>
          </c:extLst>
        </c:ser>
        <c:ser>
          <c:idx val="1"/>
          <c:order val="1"/>
          <c:tx>
            <c:strRef>
              <c:f>DATA!$O$10</c:f>
              <c:strCache>
                <c:ptCount val="1"/>
                <c:pt idx="0">
                  <c:v>Self Declared %</c:v>
                </c:pt>
              </c:strCache>
            </c:strRef>
          </c:tx>
          <c:marker>
            <c:symbol val="none"/>
          </c:marker>
          <c:cat>
            <c:strRef>
              <c:f>DATA!$N$11:$N$26</c:f>
              <c:strCache>
                <c:ptCount val="16"/>
                <c:pt idx="0">
                  <c:v>1. Scope / Scopo</c:v>
                </c:pt>
                <c:pt idx="1">
                  <c:v>2. Introduction / Introduzione</c:v>
                </c:pt>
                <c:pt idx="2">
                  <c:v>3. Supplier Types / Tipologie di Fornitori</c:v>
                </c:pt>
                <c:pt idx="3">
                  <c:v>4. Quality Management System Requirements / Requisiti del Sistema di Gestione della Qualità</c:v>
                </c:pt>
                <c:pt idx="4">
                  <c:v>5. Supplier Approval Process / Processo di Approvazione del Fornitore</c:v>
                </c:pt>
                <c:pt idx="5">
                  <c:v>6. General Requirements / Requisiti Generali</c:v>
                </c:pt>
                <c:pt idx="6">
                  <c:v>7. Parts Validation / Validazione delle Parti</c:v>
                </c:pt>
                <c:pt idx="7">
                  <c:v>8. Process Control / Controllo del Processo</c:v>
                </c:pt>
                <c:pt idx="8">
                  <c:v>9. Raw Material Management / Gestione delle Materie Prime</c:v>
                </c:pt>
                <c:pt idx="9">
                  <c:v>10. Technical Documentation Management &amp; Modification Management / Gestione della Documentazione Tecnica &amp; Gestione delle Modifiche</c:v>
                </c:pt>
                <c:pt idx="10">
                  <c:v>11. Non-conforming Product Management / Gestione del Prodotto Non-conforme</c:v>
                </c:pt>
                <c:pt idx="11">
                  <c:v>12. Packaging, Labeling, and Shipping of Products / Imballaggio, Etichettatura e Spedizione dei Prodotto</c:v>
                </c:pt>
                <c:pt idx="12">
                  <c:v>13. Continuous Improvement / Miglioramento Continuo</c:v>
                </c:pt>
                <c:pt idx="13">
                  <c:v>14. Supplier Performance / Prestazioni del Fornitore</c:v>
                </c:pt>
                <c:pt idx="14">
                  <c:v>15. Foreign Object Debris (FOD) Prevention / Prevenzione FOD</c:v>
                </c:pt>
                <c:pt idx="15">
                  <c:v>16. Special Requirements / Requisiti Speciali</c:v>
                </c:pt>
              </c:strCache>
            </c:strRef>
          </c:cat>
          <c:val>
            <c:numRef>
              <c:f>DATA!$O$11:$O$26</c:f>
              <c:numCache>
                <c:formatCode>0.00%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A-49D2-9D5C-C03665DE9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3297792"/>
        <c:axId val="273299328"/>
      </c:radarChart>
      <c:catAx>
        <c:axId val="27329779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RR Pioneer Light Condensed" panose="020B0306050201060103" pitchFamily="34" charset="0"/>
                <a:ea typeface="Calibri"/>
                <a:cs typeface="Calibri"/>
              </a:defRPr>
            </a:pPr>
            <a:endParaRPr lang="it-IT"/>
          </a:p>
        </c:txPr>
        <c:crossAx val="273299328"/>
        <c:crosses val="autoZero"/>
        <c:auto val="0"/>
        <c:lblAlgn val="ctr"/>
        <c:lblOffset val="100"/>
        <c:noMultiLvlLbl val="0"/>
      </c:catAx>
      <c:valAx>
        <c:axId val="273299328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27329779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8226306902719966"/>
          <c:y val="0.67926320869084189"/>
          <c:w val="0.20274806354041569"/>
          <c:h val="0.1108714090619518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51620624487096"/>
          <c:y val="3.3351520368267468E-2"/>
          <c:w val="0.59365913728669861"/>
          <c:h val="0.8723773592861473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'Assessment Result - Charts'!$R$12:$R$17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'Assessment Result - Charts'!$S$12:$S$17</c:f>
              <c:numCache>
                <c:formatCode>General</c:formatCode>
                <c:ptCount val="6"/>
                <c:pt idx="0">
                  <c:v>96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B1-44FF-A23F-D56D0B5D5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81700511"/>
        <c:axId val="581699071"/>
      </c:barChart>
      <c:catAx>
        <c:axId val="5817005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800"/>
                  <a:t>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81699071"/>
        <c:crosses val="autoZero"/>
        <c:auto val="1"/>
        <c:lblAlgn val="ctr"/>
        <c:lblOffset val="100"/>
        <c:noMultiLvlLbl val="0"/>
      </c:catAx>
      <c:valAx>
        <c:axId val="581699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800"/>
                  <a:t>Amount</a:t>
                </a:r>
                <a:r>
                  <a:rPr lang="it-IT" sz="1800" baseline="0"/>
                  <a:t> of sections</a:t>
                </a:r>
                <a:endParaRPr lang="it-IT" sz="18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81700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253446</xdr:colOff>
      <xdr:row>0</xdr:row>
      <xdr:rowOff>43732</xdr:rowOff>
    </xdr:from>
    <xdr:to>
      <xdr:col>1</xdr:col>
      <xdr:colOff>679173</xdr:colOff>
      <xdr:row>2</xdr:row>
      <xdr:rowOff>227627</xdr:rowOff>
    </xdr:to>
    <xdr:pic>
      <xdr:nvPicPr>
        <xdr:cNvPr id="2" name="Picture 1" descr="logo 1">
          <a:extLst>
            <a:ext uri="{FF2B5EF4-FFF2-40B4-BE49-F238E27FC236}">
              <a16:creationId xmlns:a16="http://schemas.microsoft.com/office/drawing/2014/main" id="{788B3887-169D-4538-9378-9E1394F04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019"/>
        <a:stretch>
          <a:fillRect/>
        </a:stretch>
      </xdr:blipFill>
      <xdr:spPr bwMode="auto">
        <a:xfrm>
          <a:off x="253446" y="43732"/>
          <a:ext cx="1270553" cy="763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42555" y="1430647"/>
    <xdr:ext cx="9087971" cy="5400000"/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442AADB-1900-4FE6-BD04-1FC04C4EE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8911" y="7376274"/>
    <xdr:ext cx="9189243" cy="5521098"/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26A64DDF-E120-64B1-A751-698E86A2B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9808806" y="1418581"/>
    <xdr:ext cx="8581244" cy="5461530"/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750BF504-C14B-4178-A018-09B0569ED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DA516F-37BF-41DD-8E08-50F3EFC97167}" name="Table1" displayName="Table1" ref="D13:E19" totalsRowCount="1" headerRowDxfId="30" dataDxfId="29">
  <tableColumns count="2">
    <tableColumn id="1" xr3:uid="{00000000-0010-0000-0000-000001000000}" name="Label" dataDxfId="28" totalsRowDxfId="27"/>
    <tableColumn id="2" xr3:uid="{00000000-0010-0000-0000-000002000000}" name="Values" dataDxfId="26" totalsRowDxfId="25">
      <calculatedColumnFormula>COUNTIF('ASQM 001 Compliance Matrix'!C:F,D14)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F703-867C-4E7E-AECE-EA62C27381FF}">
  <sheetPr>
    <pageSetUpPr fitToPage="1"/>
  </sheetPr>
  <dimension ref="A1:I124"/>
  <sheetViews>
    <sheetView showGridLines="0" tabSelected="1" zoomScale="70" zoomScaleNormal="70" zoomScaleSheetLayoutView="115" workbookViewId="0">
      <pane ySplit="4" topLeftCell="A5" activePane="bottomLeft" state="frozen"/>
      <selection pane="bottomLeft" activeCell="F30" sqref="F30"/>
    </sheetView>
  </sheetViews>
  <sheetFormatPr defaultColWidth="9.140625" defaultRowHeight="15"/>
  <cols>
    <col min="1" max="2" width="12.7109375" style="2" customWidth="1"/>
    <col min="3" max="3" width="114.85546875" style="3" customWidth="1"/>
    <col min="4" max="5" width="34.140625" style="1" customWidth="1"/>
    <col min="6" max="6" width="65.7109375" style="1" customWidth="1"/>
    <col min="7" max="7" width="11.7109375" style="2" hidden="1" customWidth="1"/>
    <col min="8" max="8" width="11.5703125" style="35" hidden="1" customWidth="1"/>
    <col min="9" max="9" width="17.7109375" style="35" hidden="1" customWidth="1"/>
    <col min="10" max="16384" width="9.140625" style="2"/>
  </cols>
  <sheetData>
    <row r="1" spans="1:9" ht="30.6" customHeight="1" thickBot="1">
      <c r="A1" s="71"/>
      <c r="B1" s="72"/>
      <c r="C1" s="77" t="s">
        <v>239</v>
      </c>
      <c r="D1" s="78"/>
      <c r="E1" s="78"/>
      <c r="F1" s="79"/>
    </row>
    <row r="2" spans="1:9" ht="15.75">
      <c r="A2" s="73"/>
      <c r="B2" s="74"/>
      <c r="C2" s="80" t="s">
        <v>240</v>
      </c>
      <c r="D2" s="81"/>
      <c r="E2" s="81"/>
      <c r="F2" s="82"/>
    </row>
    <row r="3" spans="1:9" ht="19.5" thickBot="1">
      <c r="A3" s="75"/>
      <c r="B3" s="76"/>
      <c r="C3" s="83" t="s">
        <v>241</v>
      </c>
      <c r="D3" s="84"/>
      <c r="E3" s="84"/>
      <c r="F3" s="85"/>
    </row>
    <row r="4" spans="1:9" ht="42.75" thickBot="1">
      <c r="A4" s="93" t="s">
        <v>232</v>
      </c>
      <c r="B4" s="94"/>
      <c r="C4" s="95"/>
      <c r="D4" s="64" t="s">
        <v>233</v>
      </c>
      <c r="E4" s="65" t="s">
        <v>234</v>
      </c>
      <c r="F4" s="66" t="s">
        <v>235</v>
      </c>
      <c r="H4" s="35" t="s">
        <v>199</v>
      </c>
      <c r="I4" s="35" t="s">
        <v>204</v>
      </c>
    </row>
    <row r="5" spans="1:9" ht="16.5" thickBot="1">
      <c r="A5" s="88" t="s">
        <v>24</v>
      </c>
      <c r="B5" s="89"/>
      <c r="C5" s="89"/>
      <c r="D5" s="89"/>
      <c r="E5" s="89"/>
      <c r="F5" s="90"/>
    </row>
    <row r="6" spans="1:9" ht="16.5" thickBot="1">
      <c r="A6" s="86">
        <v>1</v>
      </c>
      <c r="B6" s="87"/>
      <c r="C6" s="6" t="s">
        <v>29</v>
      </c>
      <c r="D6" s="50"/>
      <c r="E6" s="50"/>
      <c r="F6" s="51"/>
      <c r="G6" s="2" t="s">
        <v>215</v>
      </c>
      <c r="H6" s="35" cm="1">
        <f t="array" ref="H6">_xlfn.IFS(AND(D6="Compliant",E6&lt;&gt;""),DATA!$Q$31,AND(D6="Compliant",E6="",F6=""),DATA!$Q$32,AND(D6="Compliant",F6&lt;&gt;"",E6=""),DATA!$Q$33,AND(D6="Partially Compliant",E6&lt;&gt;"",F6&lt;&gt;""),DATA!$Q$34,AND(D6="Partially Compliant",E6&lt;&gt;"",F6=""),DATA!$Q$35,AND(D6="Partially Compliant",E6="",F6=""),DATA!$Q$36,AND(D6="Partially Compliant",E6="",F6&lt;&gt;""),DATA!$Q$37,AND(D6="Not Compliant",F6&lt;&gt;""),DATA!$Q$38,AND(D6="Not Compliant",F6=""),DATA!$Q$39,AND(D6="Not Applicable",F6=""),DATA!$Q$40,AND(D6="Not Applicable",F6&lt;&gt;""),DATA!$Q$41,D6="",DATA!$Q$42,D6="Acknowledged","")</f>
        <v>0</v>
      </c>
      <c r="I6" s="35" cm="1">
        <f t="array" ref="I6">_xlfn.IFS(AND(D6="Compliant",E6&lt;&gt;""),DATA!$Q$47,AND(D6="Compliant",E6="",F6=""),DATA!$Q$48,AND(D6="Compliant",F6&lt;&gt;"",E6=""),DATA!$Q$49,AND(D6="Partially Compliant",E6&lt;&gt;"",F6&lt;&gt;""),DATA!$Q$50,AND(D6="Partially Compliant",E6&lt;&gt;"",F6=""),DATA!$Q$51,AND(D6="Partially Compliant",E6="",F6=""),DATA!$Q$52,AND(D6="Partially Compliant",E6="",F6&lt;&gt;""),DATA!$Q$53,AND(D6="Not Compliant",F6&lt;&gt;""),DATA!$Q$54,AND(D6="Not Compliant",F6=""),DATA!$Q$55,AND(D6="Not Applicable",F6=""),DATA!$Q$56,AND(D6="Not Applicable",F6&lt;&gt;""),DATA!$Q$57,D6="",DATA!$Q$58,D6="Acknowledged","")</f>
        <v>0</v>
      </c>
    </row>
    <row r="7" spans="1:9" ht="16.5" thickBot="1">
      <c r="A7" s="88" t="s">
        <v>25</v>
      </c>
      <c r="B7" s="89"/>
      <c r="C7" s="89"/>
      <c r="D7" s="89"/>
      <c r="E7" s="89"/>
      <c r="F7" s="90"/>
      <c r="H7" s="41"/>
      <c r="I7" s="41"/>
    </row>
    <row r="8" spans="1:9" ht="16.5" thickBot="1">
      <c r="A8" s="86">
        <v>2</v>
      </c>
      <c r="B8" s="87"/>
      <c r="C8" s="7" t="s">
        <v>30</v>
      </c>
      <c r="D8" s="50"/>
      <c r="E8" s="52"/>
      <c r="F8" s="53"/>
      <c r="G8" s="2" t="s">
        <v>215</v>
      </c>
      <c r="H8" s="35" cm="1">
        <f t="array" ref="H8">_xlfn.IFS(AND(D8="Compliant",E8&lt;&gt;""),DATA!$Q$31,AND(D8="Compliant",E8="",F8=""),DATA!$Q$32,AND(D8="Compliant",F8&lt;&gt;"",E8=""),DATA!$Q$33,AND(D8="Partially Compliant",E8&lt;&gt;"",F8&lt;&gt;""),DATA!$Q$34,AND(D8="Partially Compliant",E8&lt;&gt;"",F8=""),DATA!$Q$35,AND(D8="Partially Compliant",E8="",F8=""),DATA!$Q$36,AND(D8="Partially Compliant",E8="",F8&lt;&gt;""),DATA!$Q$37,AND(D8="Not Compliant",F8&lt;&gt;""),DATA!$Q$38,AND(D8="Not Compliant",F8=""),DATA!$Q$39,AND(D8="Not Applicable",F8=""),DATA!$Q$40,AND(D8="Not Applicable",F8&lt;&gt;""),DATA!$Q$41,D8="",DATA!$Q$42,D8="Acknowledged","")</f>
        <v>0</v>
      </c>
      <c r="I8" s="35" cm="1">
        <f t="array" ref="I8">_xlfn.IFS(AND(D8="Compliant",E8&lt;&gt;""),DATA!$Q$47,AND(D8="Compliant",E8="",F8=""),DATA!$Q$48,AND(D8="Compliant",F8&lt;&gt;"",E8=""),DATA!$Q$49,AND(D8="Partially Compliant",E8&lt;&gt;"",F8&lt;&gt;""),DATA!$Q$50,AND(D8="Partially Compliant",E8&lt;&gt;"",F8=""),DATA!$Q$51,AND(D8="Partially Compliant",E8="",F8=""),DATA!$Q$52,AND(D8="Partially Compliant",E8="",F8&lt;&gt;""),DATA!$Q$53,AND(D8="Not Compliant",F8&lt;&gt;""),DATA!$Q$54,AND(D8="Not Compliant",F8=""),DATA!$Q$55,AND(D8="Not Applicable",F8=""),DATA!$Q$56,AND(D8="Not Applicable",F8&lt;&gt;""),DATA!$Q$57,D8="",DATA!$Q$58,D8="Acknowledged","")</f>
        <v>0</v>
      </c>
    </row>
    <row r="9" spans="1:9" ht="32.25" thickBot="1">
      <c r="A9" s="67" t="s">
        <v>20</v>
      </c>
      <c r="B9" s="68"/>
      <c r="C9" s="7" t="s">
        <v>31</v>
      </c>
      <c r="D9" s="54"/>
      <c r="E9" s="52"/>
      <c r="F9" s="53"/>
      <c r="H9" s="35" cm="1">
        <f t="array" ref="H9">_xlfn.IFS(AND(D9="Compliant",E9&lt;&gt;""),DATA!$Q$31,AND(D9="Compliant",E9="",F9=""),DATA!$Q$32,AND(D9="Compliant",F9&lt;&gt;"",E9=""),DATA!$Q$33,AND(D9="Partially Compliant",E9&lt;&gt;"",F9&lt;&gt;""),DATA!$Q$34,AND(D9="Partially Compliant",E9&lt;&gt;"",F9=""),DATA!$Q$35,AND(D9="Partially Compliant",E9="",F9=""),DATA!$Q$36,AND(D9="Partially Compliant",E9="",F9&lt;&gt;""),DATA!$Q$37,AND(D9="Not Compliant",F9&lt;&gt;""),DATA!$Q$38,AND(D9="Not Compliant",F9=""),DATA!$Q$39,AND(D9="Not Applicable",F9=""),DATA!$Q$40,AND(D9="Not Applicable",F9&lt;&gt;""),DATA!$Q$41,D9="",DATA!$Q$42,D9="Acknowledged","")</f>
        <v>0</v>
      </c>
      <c r="I9" s="35" cm="1">
        <f t="array" ref="I9">_xlfn.IFS(AND(D9="Compliant",E9&lt;&gt;""),DATA!$Q$47,AND(D9="Compliant",E9="",F9=""),DATA!$Q$48,AND(D9="Compliant",F9&lt;&gt;"",E9=""),DATA!$Q$49,AND(D9="Partially Compliant",E9&lt;&gt;"",F9&lt;&gt;""),DATA!$Q$50,AND(D9="Partially Compliant",E9&lt;&gt;"",F9=""),DATA!$Q$51,AND(D9="Partially Compliant",E9="",F9=""),DATA!$Q$52,AND(D9="Partially Compliant",E9="",F9&lt;&gt;""),DATA!$Q$53,AND(D9="Not Compliant",F9&lt;&gt;""),DATA!$Q$54,AND(D9="Not Compliant",F9=""),DATA!$Q$55,AND(D9="Not Applicable",F9=""),DATA!$Q$56,AND(D9="Not Applicable",F9&lt;&gt;""),DATA!$Q$57,D9="",DATA!$Q$58,D9="Acknowledged","")</f>
        <v>0</v>
      </c>
    </row>
    <row r="10" spans="1:9" ht="16.5" thickBot="1">
      <c r="A10" s="67" t="s">
        <v>21</v>
      </c>
      <c r="B10" s="68"/>
      <c r="C10" s="7" t="s">
        <v>32</v>
      </c>
      <c r="D10" s="54"/>
      <c r="E10" s="52"/>
      <c r="F10" s="53"/>
      <c r="G10" s="2" t="s">
        <v>215</v>
      </c>
      <c r="H10" s="35" cm="1">
        <f t="array" ref="H10">_xlfn.IFS(AND(D10="Compliant",E10&lt;&gt;""),DATA!$Q$31,AND(D10="Compliant",E10="",F10=""),DATA!$Q$32,AND(D10="Compliant",F10&lt;&gt;"",E10=""),DATA!$Q$33,AND(D10="Partially Compliant",E10&lt;&gt;"",F10&lt;&gt;""),DATA!$Q$34,AND(D10="Partially Compliant",E10&lt;&gt;"",F10=""),DATA!$Q$35,AND(D10="Partially Compliant",E10="",F10=""),DATA!$Q$36,AND(D10="Partially Compliant",E10="",F10&lt;&gt;""),DATA!$Q$37,AND(D10="Not Compliant",F10&lt;&gt;""),DATA!$Q$38,AND(D10="Not Compliant",F10=""),DATA!$Q$39,AND(D10="Not Applicable",F10=""),DATA!$Q$40,AND(D10="Not Applicable",F10&lt;&gt;""),DATA!$Q$41,D10="",DATA!$Q$42,D10="Acknowledged","")</f>
        <v>0</v>
      </c>
      <c r="I10" s="35" cm="1">
        <f t="array" ref="I10">_xlfn.IFS(AND(D10="Compliant",E10&lt;&gt;""),DATA!$Q$47,AND(D10="Compliant",E10="",F10=""),DATA!$Q$48,AND(D10="Compliant",F10&lt;&gt;"",E10=""),DATA!$Q$49,AND(D10="Partially Compliant",E10&lt;&gt;"",F10&lt;&gt;""),DATA!$Q$50,AND(D10="Partially Compliant",E10&lt;&gt;"",F10=""),DATA!$Q$51,AND(D10="Partially Compliant",E10="",F10=""),DATA!$Q$52,AND(D10="Partially Compliant",E10="",F10&lt;&gt;""),DATA!$Q$53,AND(D10="Not Compliant",F10&lt;&gt;""),DATA!$Q$54,AND(D10="Not Compliant",F10=""),DATA!$Q$55,AND(D10="Not Applicable",F10=""),DATA!$Q$56,AND(D10="Not Applicable",F10&lt;&gt;""),DATA!$Q$57,D10="",DATA!$Q$58,D10="Acknowledged","")</f>
        <v>0</v>
      </c>
    </row>
    <row r="11" spans="1:9" ht="16.5" thickBot="1">
      <c r="A11" s="67" t="s">
        <v>22</v>
      </c>
      <c r="B11" s="68"/>
      <c r="C11" s="7" t="s">
        <v>33</v>
      </c>
      <c r="D11" s="54"/>
      <c r="E11" s="52"/>
      <c r="F11" s="53"/>
      <c r="G11" s="2" t="s">
        <v>215</v>
      </c>
      <c r="H11" s="35" cm="1">
        <f t="array" ref="H11">_xlfn.IFS(AND(D11="Compliant",E11&lt;&gt;""),DATA!$Q$31,AND(D11="Compliant",E11="",F11=""),DATA!$Q$32,AND(D11="Compliant",F11&lt;&gt;"",E11=""),DATA!$Q$33,AND(D11="Partially Compliant",E11&lt;&gt;"",F11&lt;&gt;""),DATA!$Q$34,AND(D11="Partially Compliant",E11&lt;&gt;"",F11=""),DATA!$Q$35,AND(D11="Partially Compliant",E11="",F11=""),DATA!$Q$36,AND(D11="Partially Compliant",E11="",F11&lt;&gt;""),DATA!$Q$37,AND(D11="Not Compliant",F11&lt;&gt;""),DATA!$Q$38,AND(D11="Not Compliant",F11=""),DATA!$Q$39,AND(D11="Not Applicable",F11=""),DATA!$Q$40,AND(D11="Not Applicable",F11&lt;&gt;""),DATA!$Q$41,D11="",DATA!$Q$42,D11="Acknowledged","")</f>
        <v>0</v>
      </c>
      <c r="I11" s="35" cm="1">
        <f t="array" ref="I11">_xlfn.IFS(AND(D11="Compliant",E11&lt;&gt;""),DATA!$Q$47,AND(D11="Compliant",E11="",F11=""),DATA!$Q$48,AND(D11="Compliant",F11&lt;&gt;"",E11=""),DATA!$Q$49,AND(D11="Partially Compliant",E11&lt;&gt;"",F11&lt;&gt;""),DATA!$Q$50,AND(D11="Partially Compliant",E11&lt;&gt;"",F11=""),DATA!$Q$51,AND(D11="Partially Compliant",E11="",F11=""),DATA!$Q$52,AND(D11="Partially Compliant",E11="",F11&lt;&gt;""),DATA!$Q$53,AND(D11="Not Compliant",F11&lt;&gt;""),DATA!$Q$54,AND(D11="Not Compliant",F11=""),DATA!$Q$55,AND(D11="Not Applicable",F11=""),DATA!$Q$56,AND(D11="Not Applicable",F11&lt;&gt;""),DATA!$Q$57,D11="",DATA!$Q$58,D11="Acknowledged","")</f>
        <v>0</v>
      </c>
    </row>
    <row r="12" spans="1:9" ht="16.5" thickBot="1">
      <c r="A12" s="67" t="s">
        <v>23</v>
      </c>
      <c r="B12" s="68"/>
      <c r="C12" s="6" t="s">
        <v>34</v>
      </c>
      <c r="D12" s="55"/>
      <c r="E12" s="50"/>
      <c r="F12" s="51"/>
      <c r="G12" s="2" t="s">
        <v>215</v>
      </c>
      <c r="H12" s="35" cm="1">
        <f t="array" ref="H12">_xlfn.IFS(AND(D12="Compliant",E12&lt;&gt;""),DATA!$Q$31,AND(D12="Compliant",E12="",F12=""),DATA!$Q$32,AND(D12="Compliant",F12&lt;&gt;"",E12=""),DATA!$Q$33,AND(D12="Partially Compliant",E12&lt;&gt;"",F12&lt;&gt;""),DATA!$Q$34,AND(D12="Partially Compliant",E12&lt;&gt;"",F12=""),DATA!$Q$35,AND(D12="Partially Compliant",E12="",F12=""),DATA!$Q$36,AND(D12="Partially Compliant",E12="",F12&lt;&gt;""),DATA!$Q$37,AND(D12="Not Compliant",F12&lt;&gt;""),DATA!$Q$38,AND(D12="Not Compliant",F12=""),DATA!$Q$39,AND(D12="Not Applicable",F12=""),DATA!$Q$40,AND(D12="Not Applicable",F12&lt;&gt;""),DATA!$Q$41,D12="",DATA!$Q$42,D12="Acknowledged","")</f>
        <v>0</v>
      </c>
      <c r="I12" s="35" cm="1">
        <f t="array" ref="I12">_xlfn.IFS(AND(D12="Compliant",E12&lt;&gt;""),DATA!$Q$47,AND(D12="Compliant",E12="",F12=""),DATA!$Q$48,AND(D12="Compliant",F12&lt;&gt;"",E12=""),DATA!$Q$49,AND(D12="Partially Compliant",E12&lt;&gt;"",F12&lt;&gt;""),DATA!$Q$50,AND(D12="Partially Compliant",E12&lt;&gt;"",F12=""),DATA!$Q$51,AND(D12="Partially Compliant",E12="",F12=""),DATA!$Q$52,AND(D12="Partially Compliant",E12="",F12&lt;&gt;""),DATA!$Q$53,AND(D12="Not Compliant",F12&lt;&gt;""),DATA!$Q$54,AND(D12="Not Compliant",F12=""),DATA!$Q$55,AND(D12="Not Applicable",F12=""),DATA!$Q$56,AND(D12="Not Applicable",F12&lt;&gt;""),DATA!$Q$57,D12="",DATA!$Q$58,D12="Acknowledged","")</f>
        <v>0</v>
      </c>
    </row>
    <row r="13" spans="1:9" ht="16.5" thickBot="1">
      <c r="A13" s="88" t="s">
        <v>27</v>
      </c>
      <c r="B13" s="89"/>
      <c r="C13" s="89"/>
      <c r="D13" s="89"/>
      <c r="E13" s="89"/>
      <c r="F13" s="90"/>
      <c r="H13" s="41"/>
      <c r="I13" s="41"/>
    </row>
    <row r="14" spans="1:9" ht="16.5" thickBot="1">
      <c r="A14" s="86">
        <v>3</v>
      </c>
      <c r="B14" s="87"/>
      <c r="C14" s="6" t="s">
        <v>35</v>
      </c>
      <c r="D14" s="50"/>
      <c r="E14" s="50"/>
      <c r="F14" s="51"/>
      <c r="G14" s="2" t="s">
        <v>215</v>
      </c>
      <c r="H14" s="35" cm="1">
        <f t="array" ref="H14">_xlfn.IFS(AND(D14="Compliant",E14&lt;&gt;""),DATA!$Q$31,AND(D14="Compliant",E14="",F14=""),DATA!$Q$32,AND(D14="Compliant",F14&lt;&gt;"",E14=""),DATA!$Q$33,AND(D14="Partially Compliant",E14&lt;&gt;"",F14&lt;&gt;""),DATA!$Q$34,AND(D14="Partially Compliant",E14&lt;&gt;"",F14=""),DATA!$Q$35,AND(D14="Partially Compliant",E14="",F14=""),DATA!$Q$36,AND(D14="Partially Compliant",E14="",F14&lt;&gt;""),DATA!$Q$37,AND(D14="Not Compliant",F14&lt;&gt;""),DATA!$Q$38,AND(D14="Not Compliant",F14=""),DATA!$Q$39,AND(D14="Not Applicable",F14=""),DATA!$Q$40,AND(D14="Not Applicable",F14&lt;&gt;""),DATA!$Q$41,D14="",DATA!$Q$42,D14="Acknowledged","")</f>
        <v>0</v>
      </c>
      <c r="I14" s="35" cm="1">
        <f t="array" ref="I14">_xlfn.IFS(AND(D14="Compliant",E14&lt;&gt;""),DATA!$Q$47,AND(D14="Compliant",E14="",F14=""),DATA!$Q$48,AND(D14="Compliant",F14&lt;&gt;"",E14=""),DATA!$Q$49,AND(D14="Partially Compliant",E14&lt;&gt;"",F14&lt;&gt;""),DATA!$Q$50,AND(D14="Partially Compliant",E14&lt;&gt;"",F14=""),DATA!$Q$51,AND(D14="Partially Compliant",E14="",F14=""),DATA!$Q$52,AND(D14="Partially Compliant",E14="",F14&lt;&gt;""),DATA!$Q$53,AND(D14="Not Compliant",F14&lt;&gt;""),DATA!$Q$54,AND(D14="Not Compliant",F14=""),DATA!$Q$55,AND(D14="Not Applicable",F14=""),DATA!$Q$56,AND(D14="Not Applicable",F14&lt;&gt;""),DATA!$Q$57,D14="",DATA!$Q$58,D14="Acknowledged","")</f>
        <v>0</v>
      </c>
    </row>
    <row r="15" spans="1:9" ht="16.5" thickBot="1">
      <c r="A15" s="88" t="s">
        <v>28</v>
      </c>
      <c r="B15" s="89"/>
      <c r="C15" s="89"/>
      <c r="D15" s="89"/>
      <c r="E15" s="89"/>
      <c r="F15" s="90"/>
      <c r="H15" s="41"/>
      <c r="I15" s="41"/>
    </row>
    <row r="16" spans="1:9" ht="16.5" thickBot="1">
      <c r="A16" s="86" t="s">
        <v>26</v>
      </c>
      <c r="B16" s="87"/>
      <c r="C16" s="7" t="s">
        <v>36</v>
      </c>
      <c r="D16" s="52"/>
      <c r="E16" s="52"/>
      <c r="F16" s="53"/>
      <c r="G16" s="2" t="s">
        <v>207</v>
      </c>
      <c r="H16" s="35" cm="1">
        <f t="array" ref="H16">_xlfn.IFS(AND(D16="Compliant",E16&lt;&gt;""),DATA!$Q$31,AND(D16="Compliant",E16="",F16=""),DATA!$Q$32,AND(D16="Compliant",F16&lt;&gt;"",E16=""),DATA!$Q$33,AND(D16="Partially Compliant",E16&lt;&gt;"",F16&lt;&gt;""),DATA!$Q$34,AND(D16="Partially Compliant",E16&lt;&gt;"",F16=""),DATA!$Q$35,AND(D16="Partially Compliant",E16="",F16=""),DATA!$Q$36,AND(D16="Partially Compliant",E16="",F16&lt;&gt;""),DATA!$Q$37,AND(D16="Not Compliant",F16&lt;&gt;""),DATA!$Q$38,AND(D16="Not Compliant",F16=""),DATA!$Q$39,AND(D16="Not Applicable",F16=""),DATA!$Q$40,AND(D16="Not Applicable",F16&lt;&gt;""),DATA!$Q$41,D16="",DATA!$Q$42,D16="Acknowledged","")</f>
        <v>0</v>
      </c>
      <c r="I16" s="35" cm="1">
        <f t="array" ref="I16">_xlfn.IFS(AND(D16="Compliant",E16&lt;&gt;""),DATA!$Q$47,AND(D16="Compliant",E16="",F16=""),DATA!$Q$48,AND(D16="Compliant",F16&lt;&gt;"",E16=""),DATA!$Q$49,AND(D16="Partially Compliant",E16&lt;&gt;"",F16&lt;&gt;""),DATA!$Q$50,AND(D16="Partially Compliant",E16&lt;&gt;"",F16=""),DATA!$Q$51,AND(D16="Partially Compliant",E16="",F16=""),DATA!$Q$52,AND(D16="Partially Compliant",E16="",F16&lt;&gt;""),DATA!$Q$53,AND(D16="Not Compliant",F16&lt;&gt;""),DATA!$Q$54,AND(D16="Not Compliant",F16=""),DATA!$Q$55,AND(D16="Not Applicable",F16=""),DATA!$Q$56,AND(D16="Not Applicable",F16&lt;&gt;""),DATA!$Q$57,D16="",DATA!$Q$58,D16="Acknowledged","")</f>
        <v>0</v>
      </c>
    </row>
    <row r="17" spans="1:9" ht="16.5" thickBot="1">
      <c r="A17" s="69" t="s">
        <v>208</v>
      </c>
      <c r="B17" s="70"/>
      <c r="C17" s="11" t="s">
        <v>209</v>
      </c>
      <c r="D17" s="54"/>
      <c r="E17" s="54"/>
      <c r="F17" s="56"/>
      <c r="G17" s="2" t="s">
        <v>212</v>
      </c>
      <c r="H17" s="35" cm="1">
        <f t="array" ref="H17">_xlfn.IFS(AND(D17="Compliant",E17&lt;&gt;""),DATA!$Q$31,AND(D17="Compliant",E17="",F17=""),DATA!$Q$32,AND(D17="Compliant",F17&lt;&gt;"",E17=""),DATA!$Q$33,AND(D17="Partially Compliant",E17&lt;&gt;"",F17&lt;&gt;""),DATA!$Q$34,AND(D17="Partially Compliant",E17&lt;&gt;"",F17=""),DATA!$Q$35,AND(D17="Partially Compliant",E17="",F17=""),DATA!$Q$36,AND(D17="Partially Compliant",E17="",F17&lt;&gt;""),DATA!$Q$37,AND(D17="Not Compliant",F17&lt;&gt;""),DATA!$Q$38,AND(D17="Not Compliant",F17=""),DATA!$Q$39,AND(D17="Not Applicable",F17=""),DATA!$Q$40,AND(D17="Not Applicable",F17&lt;&gt;""),DATA!$Q$41,D17="",DATA!$Q$42,D17="Acknowledged","")</f>
        <v>0</v>
      </c>
      <c r="I17" s="35" cm="1">
        <f t="array" ref="I17">_xlfn.IFS(AND(D17="Compliant",E17&lt;&gt;""),DATA!$Q$47,AND(D17="Compliant",E17="",F17=""),DATA!$Q$48,AND(D17="Compliant",F17&lt;&gt;"",E17=""),DATA!$Q$49,AND(D17="Partially Compliant",E17&lt;&gt;"",F17&lt;&gt;""),DATA!$Q$50,AND(D17="Partially Compliant",E17&lt;&gt;"",F17=""),DATA!$Q$51,AND(D17="Partially Compliant",E17="",F17=""),DATA!$Q$52,AND(D17="Partially Compliant",E17="",F17&lt;&gt;""),DATA!$Q$53,AND(D17="Not Compliant",F17&lt;&gt;""),DATA!$Q$54,AND(D17="Not Compliant",F17=""),DATA!$Q$55,AND(D17="Not Applicable",F17=""),DATA!$Q$56,AND(D17="Not Applicable",F17&lt;&gt;""),DATA!$Q$57,D17="",DATA!$Q$58,D17="Acknowledged","")</f>
        <v>0</v>
      </c>
    </row>
    <row r="18" spans="1:9" ht="16.5" thickBot="1">
      <c r="A18" s="96" t="s">
        <v>210</v>
      </c>
      <c r="B18" s="97"/>
      <c r="C18" s="11" t="s">
        <v>214</v>
      </c>
      <c r="D18" s="54"/>
      <c r="E18" s="54"/>
      <c r="F18" s="56"/>
      <c r="G18" s="2" t="s">
        <v>212</v>
      </c>
      <c r="H18" s="35" cm="1">
        <f t="array" ref="H18">_xlfn.IFS(AND(D18="Compliant",E18&lt;&gt;""),DATA!$Q$31,AND(D18="Compliant",E18="",F18=""),DATA!$Q$32,AND(D18="Compliant",F18&lt;&gt;"",E18=""),DATA!$Q$33,AND(D18="Partially Compliant",E18&lt;&gt;"",F18&lt;&gt;""),DATA!$Q$34,AND(D18="Partially Compliant",E18&lt;&gt;"",F18=""),DATA!$Q$35,AND(D18="Partially Compliant",E18="",F18=""),DATA!$Q$36,AND(D18="Partially Compliant",E18="",F18&lt;&gt;""),DATA!$Q$37,AND(D18="Not Compliant",F18&lt;&gt;""),DATA!$Q$38,AND(D18="Not Compliant",F18=""),DATA!$Q$39,AND(D18="Not Applicable",F18=""),DATA!$Q$40,AND(D18="Not Applicable",F18&lt;&gt;""),DATA!$Q$41,D18="",DATA!$Q$42,D18="Acknowledged","")</f>
        <v>0</v>
      </c>
      <c r="I18" s="35" cm="1">
        <f t="array" ref="I18">_xlfn.IFS(AND(D18="Compliant",E18&lt;&gt;""),DATA!$Q$47,AND(D18="Compliant",E18="",F18=""),DATA!$Q$48,AND(D18="Compliant",F18&lt;&gt;"",E18=""),DATA!$Q$49,AND(D18="Partially Compliant",E18&lt;&gt;"",F18&lt;&gt;""),DATA!$Q$50,AND(D18="Partially Compliant",E18&lt;&gt;"",F18=""),DATA!$Q$51,AND(D18="Partially Compliant",E18="",F18=""),DATA!$Q$52,AND(D18="Partially Compliant",E18="",F18&lt;&gt;""),DATA!$Q$53,AND(D18="Not Compliant",F18&lt;&gt;""),DATA!$Q$54,AND(D18="Not Compliant",F18=""),DATA!$Q$55,AND(D18="Not Applicable",F18=""),DATA!$Q$56,AND(D18="Not Applicable",F18&lt;&gt;""),DATA!$Q$57,D18="",DATA!$Q$58,D18="Acknowledged","")</f>
        <v>0</v>
      </c>
    </row>
    <row r="19" spans="1:9" ht="16.5" thickBot="1">
      <c r="A19" s="96" t="s">
        <v>211</v>
      </c>
      <c r="B19" s="97"/>
      <c r="C19" s="11" t="s">
        <v>213</v>
      </c>
      <c r="D19" s="54"/>
      <c r="E19" s="54"/>
      <c r="F19" s="56"/>
      <c r="G19" s="2" t="s">
        <v>212</v>
      </c>
      <c r="H19" s="35" cm="1">
        <f t="array" ref="H19">_xlfn.IFS(AND(D19="Compliant",E19&lt;&gt;""),DATA!$Q$31,AND(D19="Compliant",E19="",F19=""),DATA!$Q$32,AND(D19="Compliant",F19&lt;&gt;"",E19=""),DATA!$Q$33,AND(D19="Partially Compliant",E19&lt;&gt;"",F19&lt;&gt;""),DATA!$Q$34,AND(D19="Partially Compliant",E19&lt;&gt;"",F19=""),DATA!$Q$35,AND(D19="Partially Compliant",E19="",F19=""),DATA!$Q$36,AND(D19="Partially Compliant",E19="",F19&lt;&gt;""),DATA!$Q$37,AND(D19="Not Compliant",F19&lt;&gt;""),DATA!$Q$38,AND(D19="Not Compliant",F19=""),DATA!$Q$39,AND(D19="Not Applicable",F19=""),DATA!$Q$40,AND(D19="Not Applicable",F19&lt;&gt;""),DATA!$Q$41,D19="",DATA!$Q$42,D19="Acknowledged","")</f>
        <v>0</v>
      </c>
      <c r="I19" s="35" cm="1">
        <f t="array" ref="I19">_xlfn.IFS(AND(D19="Compliant",E19&lt;&gt;""),DATA!$Q$47,AND(D19="Compliant",E19="",F19=""),DATA!$Q$48,AND(D19="Compliant",F19&lt;&gt;"",E19=""),DATA!$Q$49,AND(D19="Partially Compliant",E19&lt;&gt;"",F19&lt;&gt;""),DATA!$Q$50,AND(D19="Partially Compliant",E19&lt;&gt;"",F19=""),DATA!$Q$51,AND(D19="Partially Compliant",E19="",F19=""),DATA!$Q$52,AND(D19="Partially Compliant",E19="",F19&lt;&gt;""),DATA!$Q$53,AND(D19="Not Compliant",F19&lt;&gt;""),DATA!$Q$54,AND(D19="Not Compliant",F19=""),DATA!$Q$55,AND(D19="Not Applicable",F19=""),DATA!$Q$56,AND(D19="Not Applicable",F19&lt;&gt;""),DATA!$Q$57,D19="",DATA!$Q$58,D19="Acknowledged","")</f>
        <v>0</v>
      </c>
    </row>
    <row r="20" spans="1:9" ht="16.5" thickBot="1">
      <c r="A20" s="69" t="s">
        <v>216</v>
      </c>
      <c r="B20" s="70"/>
      <c r="C20" s="11" t="s">
        <v>218</v>
      </c>
      <c r="D20" s="54"/>
      <c r="E20" s="54"/>
      <c r="F20" s="56"/>
      <c r="G20" s="2" t="s">
        <v>212</v>
      </c>
      <c r="H20" s="35" cm="1">
        <f t="array" ref="H20">_xlfn.IFS(AND(D20="Compliant",E20&lt;&gt;""),DATA!$Q$31,AND(D20="Compliant",E20="",F20=""),DATA!$Q$32,AND(D20="Compliant",F20&lt;&gt;"",E20=""),DATA!$Q$33,AND(D20="Partially Compliant",E20&lt;&gt;"",F20&lt;&gt;""),DATA!$Q$34,AND(D20="Partially Compliant",E20&lt;&gt;"",F20=""),DATA!$Q$35,AND(D20="Partially Compliant",E20="",F20=""),DATA!$Q$36,AND(D20="Partially Compliant",E20="",F20&lt;&gt;""),DATA!$Q$37,AND(D20="Not Compliant",F20&lt;&gt;""),DATA!$Q$38,AND(D20="Not Compliant",F20=""),DATA!$Q$39,AND(D20="Not Applicable",F20=""),DATA!$Q$40,AND(D20="Not Applicable",F20&lt;&gt;""),DATA!$Q$41,D20="",DATA!$Q$42,D20="Acknowledged","")</f>
        <v>0</v>
      </c>
      <c r="I20" s="35" cm="1">
        <f t="array" ref="I20">_xlfn.IFS(AND(D20="Compliant",E20&lt;&gt;""),DATA!$Q$47,AND(D20="Compliant",E20="",F20=""),DATA!$Q$48,AND(D20="Compliant",F20&lt;&gt;"",E20=""),DATA!$Q$49,AND(D20="Partially Compliant",E20&lt;&gt;"",F20&lt;&gt;""),DATA!$Q$50,AND(D20="Partially Compliant",E20&lt;&gt;"",F20=""),DATA!$Q$51,AND(D20="Partially Compliant",E20="",F20=""),DATA!$Q$52,AND(D20="Partially Compliant",E20="",F20&lt;&gt;""),DATA!$Q$53,AND(D20="Not Compliant",F20&lt;&gt;""),DATA!$Q$54,AND(D20="Not Compliant",F20=""),DATA!$Q$55,AND(D20="Not Applicable",F20=""),DATA!$Q$56,AND(D20="Not Applicable",F20&lt;&gt;""),DATA!$Q$57,D20="",DATA!$Q$58,D20="Acknowledged","")</f>
        <v>0</v>
      </c>
    </row>
    <row r="21" spans="1:9" ht="16.5" thickBot="1">
      <c r="A21" s="69" t="s">
        <v>217</v>
      </c>
      <c r="B21" s="70"/>
      <c r="C21" s="11" t="s">
        <v>219</v>
      </c>
      <c r="D21" s="54"/>
      <c r="E21" s="54"/>
      <c r="F21" s="56"/>
      <c r="G21" s="2" t="s">
        <v>212</v>
      </c>
      <c r="H21" s="35" cm="1">
        <f t="array" ref="H21">_xlfn.IFS(AND(D21="Compliant",E21&lt;&gt;""),DATA!$Q$31,AND(D21="Compliant",E21="",F21=""),DATA!$Q$32,AND(D21="Compliant",F21&lt;&gt;"",E21=""),DATA!$Q$33,AND(D21="Partially Compliant",E21&lt;&gt;"",F21&lt;&gt;""),DATA!$Q$34,AND(D21="Partially Compliant",E21&lt;&gt;"",F21=""),DATA!$Q$35,AND(D21="Partially Compliant",E21="",F21=""),DATA!$Q$36,AND(D21="Partially Compliant",E21="",F21&lt;&gt;""),DATA!$Q$37,AND(D21="Not Compliant",F21&lt;&gt;""),DATA!$Q$38,AND(D21="Not Compliant",F21=""),DATA!$Q$39,AND(D21="Not Applicable",F21=""),DATA!$Q$40,AND(D21="Not Applicable",F21&lt;&gt;""),DATA!$Q$41,D21="",DATA!$Q$42,D21="Acknowledged","")</f>
        <v>0</v>
      </c>
      <c r="I21" s="35" cm="1">
        <f t="array" ref="I21">_xlfn.IFS(AND(D21="Compliant",E21&lt;&gt;""),DATA!$Q$47,AND(D21="Compliant",E21="",F21=""),DATA!$Q$48,AND(D21="Compliant",F21&lt;&gt;"",E21=""),DATA!$Q$49,AND(D21="Partially Compliant",E21&lt;&gt;"",F21&lt;&gt;""),DATA!$Q$50,AND(D21="Partially Compliant",E21&lt;&gt;"",F21=""),DATA!$Q$51,AND(D21="Partially Compliant",E21="",F21=""),DATA!$Q$52,AND(D21="Partially Compliant",E21="",F21&lt;&gt;""),DATA!$Q$53,AND(D21="Not Compliant",F21&lt;&gt;""),DATA!$Q$54,AND(D21="Not Compliant",F21=""),DATA!$Q$55,AND(D21="Not Applicable",F21=""),DATA!$Q$56,AND(D21="Not Applicable",F21&lt;&gt;""),DATA!$Q$57,D21="",DATA!$Q$58,D21="Acknowledged","")</f>
        <v>0</v>
      </c>
    </row>
    <row r="22" spans="1:9" ht="16.5" thickBot="1">
      <c r="A22" s="69" t="s">
        <v>220</v>
      </c>
      <c r="B22" s="70"/>
      <c r="C22" s="11" t="s">
        <v>221</v>
      </c>
      <c r="D22" s="54"/>
      <c r="E22" s="54"/>
      <c r="F22" s="56"/>
      <c r="G22" s="2" t="s">
        <v>212</v>
      </c>
      <c r="H22" s="35" cm="1">
        <f t="array" ref="H22">_xlfn.IFS(AND(D22="Compliant",E22&lt;&gt;""),DATA!$Q$31,AND(D22="Compliant",E22="",F22=""),DATA!$Q$32,AND(D22="Compliant",F22&lt;&gt;"",E22=""),DATA!$Q$33,AND(D22="Partially Compliant",E22&lt;&gt;"",F22&lt;&gt;""),DATA!$Q$34,AND(D22="Partially Compliant",E22&lt;&gt;"",F22=""),DATA!$Q$35,AND(D22="Partially Compliant",E22="",F22=""),DATA!$Q$36,AND(D22="Partially Compliant",E22="",F22&lt;&gt;""),DATA!$Q$37,AND(D22="Not Compliant",F22&lt;&gt;""),DATA!$Q$38,AND(D22="Not Compliant",F22=""),DATA!$Q$39,AND(D22="Not Applicable",F22=""),DATA!$Q$40,AND(D22="Not Applicable",F22&lt;&gt;""),DATA!$Q$41,D22="",DATA!$Q$42,D22="Acknowledged","")</f>
        <v>0</v>
      </c>
      <c r="I22" s="35" cm="1">
        <f t="array" ref="I22">_xlfn.IFS(AND(D22="Compliant",E22&lt;&gt;""),DATA!$Q$47,AND(D22="Compliant",E22="",F22=""),DATA!$Q$48,AND(D22="Compliant",F22&lt;&gt;"",E22=""),DATA!$Q$49,AND(D22="Partially Compliant",E22&lt;&gt;"",F22&lt;&gt;""),DATA!$Q$50,AND(D22="Partially Compliant",E22&lt;&gt;"",F22=""),DATA!$Q$51,AND(D22="Partially Compliant",E22="",F22=""),DATA!$Q$52,AND(D22="Partially Compliant",E22="",F22&lt;&gt;""),DATA!$Q$53,AND(D22="Not Compliant",F22&lt;&gt;""),DATA!$Q$54,AND(D22="Not Compliant",F22=""),DATA!$Q$55,AND(D22="Not Applicable",F22=""),DATA!$Q$56,AND(D22="Not Applicable",F22&lt;&gt;""),DATA!$Q$57,D22="",DATA!$Q$58,D22="Acknowledged","")</f>
        <v>0</v>
      </c>
    </row>
    <row r="23" spans="1:9" ht="16.5" thickBot="1">
      <c r="A23" s="67" t="s">
        <v>38</v>
      </c>
      <c r="B23" s="68"/>
      <c r="C23" s="5" t="s">
        <v>37</v>
      </c>
      <c r="D23" s="55"/>
      <c r="E23" s="55"/>
      <c r="F23" s="57"/>
      <c r="G23" s="2" t="s">
        <v>212</v>
      </c>
      <c r="H23" s="35" cm="1">
        <f t="array" ref="H23">_xlfn.IFS(AND(D23="Compliant",E23&lt;&gt;""),DATA!$Q$31,AND(D23="Compliant",E23="",F23=""),DATA!$Q$32,AND(D23="Compliant",F23&lt;&gt;"",E23=""),DATA!$Q$33,AND(D23="Partially Compliant",E23&lt;&gt;"",F23&lt;&gt;""),DATA!$Q$34,AND(D23="Partially Compliant",E23&lt;&gt;"",F23=""),DATA!$Q$35,AND(D23="Partially Compliant",E23="",F23=""),DATA!$Q$36,AND(D23="Partially Compliant",E23="",F23&lt;&gt;""),DATA!$Q$37,AND(D23="Not Compliant",F23&lt;&gt;""),DATA!$Q$38,AND(D23="Not Compliant",F23=""),DATA!$Q$39,AND(D23="Not Applicable",F23=""),DATA!$Q$40,AND(D23="Not Applicable",F23&lt;&gt;""),DATA!$Q$41,D23="",DATA!$Q$42,D23="Acknowledged","")</f>
        <v>0</v>
      </c>
      <c r="I23" s="35" cm="1">
        <f t="array" ref="I23">_xlfn.IFS(AND(D23="Compliant",E23&lt;&gt;""),DATA!$Q$47,AND(D23="Compliant",E23="",F23=""),DATA!$Q$48,AND(D23="Compliant",F23&lt;&gt;"",E23=""),DATA!$Q$49,AND(D23="Partially Compliant",E23&lt;&gt;"",F23&lt;&gt;""),DATA!$Q$50,AND(D23="Partially Compliant",E23&lt;&gt;"",F23=""),DATA!$Q$51,AND(D23="Partially Compliant",E23="",F23=""),DATA!$Q$52,AND(D23="Partially Compliant",E23="",F23&lt;&gt;""),DATA!$Q$53,AND(D23="Not Compliant",F23&lt;&gt;""),DATA!$Q$54,AND(D23="Not Compliant",F23=""),DATA!$Q$55,AND(D23="Not Applicable",F23=""),DATA!$Q$56,AND(D23="Not Applicable",F23&lt;&gt;""),DATA!$Q$57,D23="",DATA!$Q$58,D23="Acknowledged","")</f>
        <v>0</v>
      </c>
    </row>
    <row r="24" spans="1:9" s="32" customFormat="1" ht="16.5" thickBot="1">
      <c r="A24" s="88" t="s">
        <v>44</v>
      </c>
      <c r="B24" s="89"/>
      <c r="C24" s="89"/>
      <c r="D24" s="89"/>
      <c r="E24" s="89"/>
      <c r="F24" s="90"/>
      <c r="H24" s="41"/>
      <c r="I24" s="41"/>
    </row>
    <row r="25" spans="1:9" ht="16.5" thickBot="1">
      <c r="A25" s="86">
        <v>5</v>
      </c>
      <c r="B25" s="87"/>
      <c r="C25" s="7" t="s">
        <v>45</v>
      </c>
      <c r="D25" s="52"/>
      <c r="E25" s="52"/>
      <c r="F25" s="53"/>
      <c r="G25" s="2" t="s">
        <v>215</v>
      </c>
      <c r="H25" s="35" cm="1">
        <f t="array" ref="H25">_xlfn.IFS(AND(D25="Compliant",E25&lt;&gt;""),DATA!$Q$31,AND(D25="Compliant",E25="",F25=""),DATA!$Q$32,AND(D25="Compliant",F25&lt;&gt;"",E25=""),DATA!$Q$33,AND(D25="Partially Compliant",E25&lt;&gt;"",F25&lt;&gt;""),DATA!$Q$34,AND(D25="Partially Compliant",E25&lt;&gt;"",F25=""),DATA!$Q$35,AND(D25="Partially Compliant",E25="",F25=""),DATA!$Q$36,AND(D25="Partially Compliant",E25="",F25&lt;&gt;""),DATA!$Q$37,AND(D25="Not Compliant",F25&lt;&gt;""),DATA!$Q$38,AND(D25="Not Compliant",F25=""),DATA!$Q$39,AND(D25="Not Applicable",F25=""),DATA!$Q$40,AND(D25="Not Applicable",F25&lt;&gt;""),DATA!$Q$41,D25="",DATA!$Q$42,D25="Acknowledged","")</f>
        <v>0</v>
      </c>
      <c r="I25" s="35" cm="1">
        <f t="array" ref="I25">_xlfn.IFS(AND(D25="Compliant",E25&lt;&gt;""),DATA!$Q$47,AND(D25="Compliant",E25="",F25=""),DATA!$Q$48,AND(D25="Compliant",F25&lt;&gt;"",E25=""),DATA!$Q$49,AND(D25="Partially Compliant",E25&lt;&gt;"",F25&lt;&gt;""),DATA!$Q$50,AND(D25="Partially Compliant",E25&lt;&gt;"",F25=""),DATA!$Q$51,AND(D25="Partially Compliant",E25="",F25=""),DATA!$Q$52,AND(D25="Partially Compliant",E25="",F25&lt;&gt;""),DATA!$Q$53,AND(D25="Not Compliant",F25&lt;&gt;""),DATA!$Q$54,AND(D25="Not Compliant",F25=""),DATA!$Q$55,AND(D25="Not Applicable",F25=""),DATA!$Q$56,AND(D25="Not Applicable",F25&lt;&gt;""),DATA!$Q$57,D25="",DATA!$Q$58,D25="Acknowledged","")</f>
        <v>0</v>
      </c>
    </row>
    <row r="26" spans="1:9" ht="16.5" thickBot="1">
      <c r="A26" s="67" t="s">
        <v>39</v>
      </c>
      <c r="B26" s="68"/>
      <c r="C26" s="11" t="s">
        <v>46</v>
      </c>
      <c r="D26" s="54"/>
      <c r="E26" s="54"/>
      <c r="F26" s="56"/>
      <c r="G26" s="2" t="s">
        <v>215</v>
      </c>
      <c r="H26" s="35" cm="1">
        <f t="array" ref="H26">_xlfn.IFS(AND(D26="Compliant",E26&lt;&gt;""),DATA!$Q$31,AND(D26="Compliant",E26="",F26=""),DATA!$Q$32,AND(D26="Compliant",F26&lt;&gt;"",E26=""),DATA!$Q$33,AND(D26="Partially Compliant",E26&lt;&gt;"",F26&lt;&gt;""),DATA!$Q$34,AND(D26="Partially Compliant",E26&lt;&gt;"",F26=""),DATA!$Q$35,AND(D26="Partially Compliant",E26="",F26=""),DATA!$Q$36,AND(D26="Partially Compliant",E26="",F26&lt;&gt;""),DATA!$Q$37,AND(D26="Not Compliant",F26&lt;&gt;""),DATA!$Q$38,AND(D26="Not Compliant",F26=""),DATA!$Q$39,AND(D26="Not Applicable",F26=""),DATA!$Q$40,AND(D26="Not Applicable",F26&lt;&gt;""),DATA!$Q$41,D26="",DATA!$Q$42,D26="Acknowledged","")</f>
        <v>0</v>
      </c>
      <c r="I26" s="35" cm="1">
        <f t="array" ref="I26">_xlfn.IFS(AND(D26="Compliant",E26&lt;&gt;""),DATA!$Q$47,AND(D26="Compliant",E26="",F26=""),DATA!$Q$48,AND(D26="Compliant",F26&lt;&gt;"",E26=""),DATA!$Q$49,AND(D26="Partially Compliant",E26&lt;&gt;"",F26&lt;&gt;""),DATA!$Q$50,AND(D26="Partially Compliant",E26&lt;&gt;"",F26=""),DATA!$Q$51,AND(D26="Partially Compliant",E26="",F26=""),DATA!$Q$52,AND(D26="Partially Compliant",E26="",F26&lt;&gt;""),DATA!$Q$53,AND(D26="Not Compliant",F26&lt;&gt;""),DATA!$Q$54,AND(D26="Not Compliant",F26=""),DATA!$Q$55,AND(D26="Not Applicable",F26=""),DATA!$Q$56,AND(D26="Not Applicable",F26&lt;&gt;""),DATA!$Q$57,D26="",DATA!$Q$58,D26="Acknowledged","")</f>
        <v>0</v>
      </c>
    </row>
    <row r="27" spans="1:9" ht="16.5" thickBot="1">
      <c r="A27" s="67" t="s">
        <v>40</v>
      </c>
      <c r="B27" s="68"/>
      <c r="C27" s="11" t="s">
        <v>47</v>
      </c>
      <c r="D27" s="54"/>
      <c r="E27" s="54"/>
      <c r="F27" s="56"/>
      <c r="G27" s="2" t="s">
        <v>215</v>
      </c>
      <c r="H27" s="35" cm="1">
        <f t="array" ref="H27">_xlfn.IFS(AND(D27="Compliant",E27&lt;&gt;""),DATA!$Q$31,AND(D27="Compliant",E27="",F27=""),DATA!$Q$32,AND(D27="Compliant",F27&lt;&gt;"",E27=""),DATA!$Q$33,AND(D27="Partially Compliant",E27&lt;&gt;"",F27&lt;&gt;""),DATA!$Q$34,AND(D27="Partially Compliant",E27&lt;&gt;"",F27=""),DATA!$Q$35,AND(D27="Partially Compliant",E27="",F27=""),DATA!$Q$36,AND(D27="Partially Compliant",E27="",F27&lt;&gt;""),DATA!$Q$37,AND(D27="Not Compliant",F27&lt;&gt;""),DATA!$Q$38,AND(D27="Not Compliant",F27=""),DATA!$Q$39,AND(D27="Not Applicable",F27=""),DATA!$Q$40,AND(D27="Not Applicable",F27&lt;&gt;""),DATA!$Q$41,D27="",DATA!$Q$42,D27="Acknowledged","")</f>
        <v>0</v>
      </c>
      <c r="I27" s="35" cm="1">
        <f t="array" ref="I27">_xlfn.IFS(AND(D27="Compliant",E27&lt;&gt;""),DATA!$Q$47,AND(D27="Compliant",E27="",F27=""),DATA!$Q$48,AND(D27="Compliant",F27&lt;&gt;"",E27=""),DATA!$Q$49,AND(D27="Partially Compliant",E27&lt;&gt;"",F27&lt;&gt;""),DATA!$Q$50,AND(D27="Partially Compliant",E27&lt;&gt;"",F27=""),DATA!$Q$51,AND(D27="Partially Compliant",E27="",F27=""),DATA!$Q$52,AND(D27="Partially Compliant",E27="",F27&lt;&gt;""),DATA!$Q$53,AND(D27="Not Compliant",F27&lt;&gt;""),DATA!$Q$54,AND(D27="Not Compliant",F27=""),DATA!$Q$55,AND(D27="Not Applicable",F27=""),DATA!$Q$56,AND(D27="Not Applicable",F27&lt;&gt;""),DATA!$Q$57,D27="",DATA!$Q$58,D27="Acknowledged","")</f>
        <v>0</v>
      </c>
    </row>
    <row r="28" spans="1:9" ht="16.5" thickBot="1">
      <c r="A28" s="91" t="s">
        <v>254</v>
      </c>
      <c r="B28" s="92"/>
      <c r="C28" s="11" t="s">
        <v>255</v>
      </c>
      <c r="D28" s="54"/>
      <c r="E28" s="54"/>
      <c r="F28" s="56"/>
      <c r="G28" s="2" t="s">
        <v>215</v>
      </c>
      <c r="H28" s="35" cm="1">
        <f t="array" ref="H28">_xlfn.IFS(AND(D28="Compliant",E28&lt;&gt;""),DATA!$Q$31,AND(D28="Compliant",E28="",F28=""),DATA!$Q$32,AND(D28="Compliant",F28&lt;&gt;"",E28=""),DATA!$Q$33,AND(D28="Partially Compliant",E28&lt;&gt;"",F28&lt;&gt;""),DATA!$Q$34,AND(D28="Partially Compliant",E28&lt;&gt;"",F28=""),DATA!$Q$35,AND(D28="Partially Compliant",E28="",F28=""),DATA!$Q$36,AND(D28="Partially Compliant",E28="",F28&lt;&gt;""),DATA!$Q$37,AND(D28="Not Compliant",F28&lt;&gt;""),DATA!$Q$38,AND(D28="Not Compliant",F28=""),DATA!$Q$39,AND(D28="Not Applicable",F28=""),DATA!$Q$40,AND(D28="Not Applicable",F28&lt;&gt;""),DATA!$Q$41,D28="",DATA!$Q$42,D28="Acknowledged","")</f>
        <v>0</v>
      </c>
      <c r="I28" s="35" cm="1">
        <f t="array" ref="I28">_xlfn.IFS(AND(D28="Compliant",E28&lt;&gt;""),DATA!$Q$47,AND(D28="Compliant",E28="",F28=""),DATA!$Q$48,AND(D28="Compliant",F28&lt;&gt;"",E28=""),DATA!$Q$49,AND(D28="Partially Compliant",E28&lt;&gt;"",F28&lt;&gt;""),DATA!$Q$50,AND(D28="Partially Compliant",E28&lt;&gt;"",F28=""),DATA!$Q$51,AND(D28="Partially Compliant",E28="",F28=""),DATA!$Q$52,AND(D28="Partially Compliant",E28="",F28&lt;&gt;""),DATA!$Q$53,AND(D28="Not Compliant",F28&lt;&gt;""),DATA!$Q$54,AND(D28="Not Compliant",F28=""),DATA!$Q$55,AND(D28="Not Applicable",F28=""),DATA!$Q$56,AND(D28="Not Applicable",F28&lt;&gt;""),DATA!$Q$57,D28="",DATA!$Q$58,D28="Acknowledged","")</f>
        <v>0</v>
      </c>
    </row>
    <row r="29" spans="1:9" ht="16.5" thickBot="1">
      <c r="A29" s="67" t="s">
        <v>41</v>
      </c>
      <c r="B29" s="68"/>
      <c r="C29" s="11" t="s">
        <v>48</v>
      </c>
      <c r="D29" s="54"/>
      <c r="E29" s="54"/>
      <c r="F29" s="56"/>
      <c r="G29" s="2" t="s">
        <v>215</v>
      </c>
      <c r="H29" s="35" cm="1">
        <f t="array" ref="H29">_xlfn.IFS(AND(D29="Compliant",E29&lt;&gt;""),DATA!$Q$31,AND(D29="Compliant",E29="",F29=""),DATA!$Q$32,AND(D29="Compliant",F29&lt;&gt;"",E29=""),DATA!$Q$33,AND(D29="Partially Compliant",E29&lt;&gt;"",F29&lt;&gt;""),DATA!$Q$34,AND(D29="Partially Compliant",E29&lt;&gt;"",F29=""),DATA!$Q$35,AND(D29="Partially Compliant",E29="",F29=""),DATA!$Q$36,AND(D29="Partially Compliant",E29="",F29&lt;&gt;""),DATA!$Q$37,AND(D29="Not Compliant",F29&lt;&gt;""),DATA!$Q$38,AND(D29="Not Compliant",F29=""),DATA!$Q$39,AND(D29="Not Applicable",F29=""),DATA!$Q$40,AND(D29="Not Applicable",F29&lt;&gt;""),DATA!$Q$41,D29="",DATA!$Q$42,D29="Acknowledged","")</f>
        <v>0</v>
      </c>
      <c r="I29" s="35" cm="1">
        <f t="array" ref="I29">_xlfn.IFS(AND(D29="Compliant",E29&lt;&gt;""),DATA!$Q$47,AND(D29="Compliant",E29="",F29=""),DATA!$Q$48,AND(D29="Compliant",F29&lt;&gt;"",E29=""),DATA!$Q$49,AND(D29="Partially Compliant",E29&lt;&gt;"",F29&lt;&gt;""),DATA!$Q$50,AND(D29="Partially Compliant",E29&lt;&gt;"",F29=""),DATA!$Q$51,AND(D29="Partially Compliant",E29="",F29=""),DATA!$Q$52,AND(D29="Partially Compliant",E29="",F29&lt;&gt;""),DATA!$Q$53,AND(D29="Not Compliant",F29&lt;&gt;""),DATA!$Q$54,AND(D29="Not Compliant",F29=""),DATA!$Q$55,AND(D29="Not Applicable",F29=""),DATA!$Q$56,AND(D29="Not Applicable",F29&lt;&gt;""),DATA!$Q$57,D29="",DATA!$Q$58,D29="Acknowledged","")</f>
        <v>0</v>
      </c>
    </row>
    <row r="30" spans="1:9" ht="16.5" thickBot="1">
      <c r="A30" s="67" t="s">
        <v>42</v>
      </c>
      <c r="B30" s="68"/>
      <c r="C30" s="11" t="s">
        <v>49</v>
      </c>
      <c r="D30" s="54"/>
      <c r="E30" s="54"/>
      <c r="F30" s="56"/>
      <c r="G30" s="2" t="s">
        <v>215</v>
      </c>
      <c r="H30" s="35" cm="1">
        <f t="array" ref="H30">_xlfn.IFS(AND(D30="Compliant",E30&lt;&gt;""),DATA!$Q$31,AND(D30="Compliant",E30="",F30=""),DATA!$Q$32,AND(D30="Compliant",F30&lt;&gt;"",E30=""),DATA!$Q$33,AND(D30="Partially Compliant",E30&lt;&gt;"",F30&lt;&gt;""),DATA!$Q$34,AND(D30="Partially Compliant",E30&lt;&gt;"",F30=""),DATA!$Q$35,AND(D30="Partially Compliant",E30="",F30=""),DATA!$Q$36,AND(D30="Partially Compliant",E30="",F30&lt;&gt;""),DATA!$Q$37,AND(D30="Not Compliant",F30&lt;&gt;""),DATA!$Q$38,AND(D30="Not Compliant",F30=""),DATA!$Q$39,AND(D30="Not Applicable",F30=""),DATA!$Q$40,AND(D30="Not Applicable",F30&lt;&gt;""),DATA!$Q$41,D30="",DATA!$Q$42,D30="Acknowledged","")</f>
        <v>0</v>
      </c>
      <c r="I30" s="35" cm="1">
        <f t="array" ref="I30">_xlfn.IFS(AND(D30="Compliant",E30&lt;&gt;""),DATA!$Q$47,AND(D30="Compliant",E30="",F30=""),DATA!$Q$48,AND(D30="Compliant",F30&lt;&gt;"",E30=""),DATA!$Q$49,AND(D30="Partially Compliant",E30&lt;&gt;"",F30&lt;&gt;""),DATA!$Q$50,AND(D30="Partially Compliant",E30&lt;&gt;"",F30=""),DATA!$Q$51,AND(D30="Partially Compliant",E30="",F30=""),DATA!$Q$52,AND(D30="Partially Compliant",E30="",F30&lt;&gt;""),DATA!$Q$53,AND(D30="Not Compliant",F30&lt;&gt;""),DATA!$Q$54,AND(D30="Not Compliant",F30=""),DATA!$Q$55,AND(D30="Not Applicable",F30=""),DATA!$Q$56,AND(D30="Not Applicable",F30&lt;&gt;""),DATA!$Q$57,D30="",DATA!$Q$58,D30="Acknowledged","")</f>
        <v>0</v>
      </c>
    </row>
    <row r="31" spans="1:9" ht="16.5" thickBot="1">
      <c r="A31" s="67" t="s">
        <v>43</v>
      </c>
      <c r="B31" s="68"/>
      <c r="C31" s="6" t="s">
        <v>50</v>
      </c>
      <c r="D31" s="54"/>
      <c r="E31" s="54"/>
      <c r="F31" s="57"/>
      <c r="G31" s="2" t="s">
        <v>212</v>
      </c>
      <c r="H31" s="35" cm="1">
        <f t="array" ref="H31">_xlfn.IFS(AND(D31="Compliant",E31&lt;&gt;""),DATA!$Q$31,AND(D31="Compliant",E31="",F31=""),DATA!$Q$32,AND(D31="Compliant",F31&lt;&gt;"",E31=""),DATA!$Q$33,AND(D31="Partially Compliant",E31&lt;&gt;"",F31&lt;&gt;""),DATA!$Q$34,AND(D31="Partially Compliant",E31&lt;&gt;"",F31=""),DATA!$Q$35,AND(D31="Partially Compliant",E31="",F31=""),DATA!$Q$36,AND(D31="Partially Compliant",E31="",F31&lt;&gt;""),DATA!$Q$37,AND(D31="Not Compliant",F31&lt;&gt;""),DATA!$Q$38,AND(D31="Not Compliant",F31=""),DATA!$Q$39,AND(D31="Not Applicable",F31=""),DATA!$Q$40,AND(D31="Not Applicable",F31&lt;&gt;""),DATA!$Q$41,D31="",DATA!$Q$42,D31="Acknowledged","")</f>
        <v>0</v>
      </c>
      <c r="I31" s="35" cm="1">
        <f t="array" ref="I31">_xlfn.IFS(AND(D31="Compliant",E31&lt;&gt;""),DATA!$Q$47,AND(D31="Compliant",E31="",F31=""),DATA!$Q$48,AND(D31="Compliant",F31&lt;&gt;"",E31=""),DATA!$Q$49,AND(D31="Partially Compliant",E31&lt;&gt;"",F31&lt;&gt;""),DATA!$Q$50,AND(D31="Partially Compliant",E31&lt;&gt;"",F31=""),DATA!$Q$51,AND(D31="Partially Compliant",E31="",F31=""),DATA!$Q$52,AND(D31="Partially Compliant",E31="",F31&lt;&gt;""),DATA!$Q$53,AND(D31="Not Compliant",F31&lt;&gt;""),DATA!$Q$54,AND(D31="Not Compliant",F31=""),DATA!$Q$55,AND(D31="Not Applicable",F31=""),DATA!$Q$56,AND(D31="Not Applicable",F31&lt;&gt;""),DATA!$Q$57,D31="",DATA!$Q$58,D31="Acknowledged","")</f>
        <v>0</v>
      </c>
    </row>
    <row r="32" spans="1:9" ht="16.5" thickBot="1">
      <c r="A32" s="91" t="s">
        <v>242</v>
      </c>
      <c r="B32" s="92"/>
      <c r="C32" s="11" t="s">
        <v>245</v>
      </c>
      <c r="D32" s="54"/>
      <c r="E32" s="54"/>
      <c r="F32" s="57"/>
      <c r="G32" s="2" t="s">
        <v>212</v>
      </c>
      <c r="H32" s="35" cm="1">
        <f t="array" ref="H32">_xlfn.IFS(AND(D32="Compliant",E32&lt;&gt;""),DATA!$Q$31,AND(D32="Compliant",E32="",F32=""),DATA!$Q$32,AND(D32="Compliant",F32&lt;&gt;"",E32=""),DATA!$Q$33,AND(D32="Partially Compliant",E32&lt;&gt;"",F32&lt;&gt;""),DATA!$Q$34,AND(D32="Partially Compliant",E32&lt;&gt;"",F32=""),DATA!$Q$35,AND(D32="Partially Compliant",E32="",F32=""),DATA!$Q$36,AND(D32="Partially Compliant",E32="",F32&lt;&gt;""),DATA!$Q$37,AND(D32="Not Compliant",F32&lt;&gt;""),DATA!$Q$38,AND(D32="Not Compliant",F32=""),DATA!$Q$39,AND(D32="Not Applicable",F32=""),DATA!$Q$40,AND(D32="Not Applicable",F32&lt;&gt;""),DATA!$Q$41,D32="",DATA!$Q$42,D32="Acknowledged","")</f>
        <v>0</v>
      </c>
      <c r="I32" s="35" cm="1">
        <f t="array" ref="I32">_xlfn.IFS(AND(D32="Compliant",E32&lt;&gt;""),DATA!$Q$47,AND(D32="Compliant",E32="",F32=""),DATA!$Q$48,AND(D32="Compliant",F32&lt;&gt;"",E32=""),DATA!$Q$49,AND(D32="Partially Compliant",E32&lt;&gt;"",F32&lt;&gt;""),DATA!$Q$50,AND(D32="Partially Compliant",E32&lt;&gt;"",F32=""),DATA!$Q$51,AND(D32="Partially Compliant",E32="",F32=""),DATA!$Q$52,AND(D32="Partially Compliant",E32="",F32&lt;&gt;""),DATA!$Q$53,AND(D32="Not Compliant",F32&lt;&gt;""),DATA!$Q$54,AND(D32="Not Compliant",F32=""),DATA!$Q$55,AND(D32="Not Applicable",F32=""),DATA!$Q$56,AND(D32="Not Applicable",F32&lt;&gt;""),DATA!$Q$57,D32="",DATA!$Q$58,D32="Acknowledged","")</f>
        <v>0</v>
      </c>
    </row>
    <row r="33" spans="1:9" ht="16.5" thickBot="1">
      <c r="A33" s="91" t="s">
        <v>243</v>
      </c>
      <c r="B33" s="92"/>
      <c r="C33" s="11" t="s">
        <v>246</v>
      </c>
      <c r="D33" s="54"/>
      <c r="E33" s="54"/>
      <c r="F33" s="57"/>
      <c r="G33" s="2" t="s">
        <v>212</v>
      </c>
      <c r="H33" s="35" cm="1">
        <f t="array" ref="H33">_xlfn.IFS(AND(D33="Compliant",E33&lt;&gt;""),DATA!$Q$31,AND(D33="Compliant",E33="",F33=""),DATA!$Q$32,AND(D33="Compliant",F33&lt;&gt;"",E33=""),DATA!$Q$33,AND(D33="Partially Compliant",E33&lt;&gt;"",F33&lt;&gt;""),DATA!$Q$34,AND(D33="Partially Compliant",E33&lt;&gt;"",F33=""),DATA!$Q$35,AND(D33="Partially Compliant",E33="",F33=""),DATA!$Q$36,AND(D33="Partially Compliant",E33="",F33&lt;&gt;""),DATA!$Q$37,AND(D33="Not Compliant",F33&lt;&gt;""),DATA!$Q$38,AND(D33="Not Compliant",F33=""),DATA!$Q$39,AND(D33="Not Applicable",F33=""),DATA!$Q$40,AND(D33="Not Applicable",F33&lt;&gt;""),DATA!$Q$41,D33="",DATA!$Q$42,D33="Acknowledged","")</f>
        <v>0</v>
      </c>
      <c r="I33" s="35" cm="1">
        <f t="array" ref="I33">_xlfn.IFS(AND(D33="Compliant",E33&lt;&gt;""),DATA!$Q$47,AND(D33="Compliant",E33="",F33=""),DATA!$Q$48,AND(D33="Compliant",F33&lt;&gt;"",E33=""),DATA!$Q$49,AND(D33="Partially Compliant",E33&lt;&gt;"",F33&lt;&gt;""),DATA!$Q$50,AND(D33="Partially Compliant",E33&lt;&gt;"",F33=""),DATA!$Q$51,AND(D33="Partially Compliant",E33="",F33=""),DATA!$Q$52,AND(D33="Partially Compliant",E33="",F33&lt;&gt;""),DATA!$Q$53,AND(D33="Not Compliant",F33&lt;&gt;""),DATA!$Q$54,AND(D33="Not Compliant",F33=""),DATA!$Q$55,AND(D33="Not Applicable",F33=""),DATA!$Q$56,AND(D33="Not Applicable",F33&lt;&gt;""),DATA!$Q$57,D33="",DATA!$Q$58,D33="Acknowledged","")</f>
        <v>0</v>
      </c>
    </row>
    <row r="34" spans="1:9" ht="16.5" thickBot="1">
      <c r="A34" s="91" t="s">
        <v>244</v>
      </c>
      <c r="B34" s="92"/>
      <c r="C34" s="11" t="s">
        <v>247</v>
      </c>
      <c r="D34" s="54"/>
      <c r="E34" s="54"/>
      <c r="F34" s="57"/>
      <c r="G34" s="2" t="s">
        <v>212</v>
      </c>
      <c r="H34" s="35" cm="1">
        <f t="array" ref="H34">_xlfn.IFS(AND(D34="Compliant",E34&lt;&gt;""),DATA!$Q$31,AND(D34="Compliant",E34="",F34=""),DATA!$Q$32,AND(D34="Compliant",F34&lt;&gt;"",E34=""),DATA!$Q$33,AND(D34="Partially Compliant",E34&lt;&gt;"",F34&lt;&gt;""),DATA!$Q$34,AND(D34="Partially Compliant",E34&lt;&gt;"",F34=""),DATA!$Q$35,AND(D34="Partially Compliant",E34="",F34=""),DATA!$Q$36,AND(D34="Partially Compliant",E34="",F34&lt;&gt;""),DATA!$Q$37,AND(D34="Not Compliant",F34&lt;&gt;""),DATA!$Q$38,AND(D34="Not Compliant",F34=""),DATA!$Q$39,AND(D34="Not Applicable",F34=""),DATA!$Q$40,AND(D34="Not Applicable",F34&lt;&gt;""),DATA!$Q$41,D34="",DATA!$Q$42,D34="Acknowledged","")</f>
        <v>0</v>
      </c>
      <c r="I34" s="35" cm="1">
        <f t="array" ref="I34">_xlfn.IFS(AND(D34="Compliant",E34&lt;&gt;""),DATA!$Q$47,AND(D34="Compliant",E34="",F34=""),DATA!$Q$48,AND(D34="Compliant",F34&lt;&gt;"",E34=""),DATA!$Q$49,AND(D34="Partially Compliant",E34&lt;&gt;"",F34&lt;&gt;""),DATA!$Q$50,AND(D34="Partially Compliant",E34&lt;&gt;"",F34=""),DATA!$Q$51,AND(D34="Partially Compliant",E34="",F34=""),DATA!$Q$52,AND(D34="Partially Compliant",E34="",F34&lt;&gt;""),DATA!$Q$53,AND(D34="Not Compliant",F34&lt;&gt;""),DATA!$Q$54,AND(D34="Not Compliant",F34=""),DATA!$Q$55,AND(D34="Not Applicable",F34=""),DATA!$Q$56,AND(D34="Not Applicable",F34&lt;&gt;""),DATA!$Q$57,D34="",DATA!$Q$58,D34="Acknowledged","")</f>
        <v>0</v>
      </c>
    </row>
    <row r="35" spans="1:9" ht="16.5" thickBot="1">
      <c r="A35" s="91" t="s">
        <v>252</v>
      </c>
      <c r="B35" s="92"/>
      <c r="C35" s="11" t="s">
        <v>253</v>
      </c>
      <c r="D35" s="54"/>
      <c r="E35" s="54"/>
      <c r="F35" s="57"/>
      <c r="G35" s="2" t="s">
        <v>212</v>
      </c>
      <c r="H35" s="35" cm="1">
        <f t="array" ref="H35">_xlfn.IFS(AND(D35="Compliant",E35&lt;&gt;""),DATA!$Q$31,AND(D35="Compliant",E35="",F35=""),DATA!$Q$32,AND(D35="Compliant",F35&lt;&gt;"",E35=""),DATA!$Q$33,AND(D35="Partially Compliant",E35&lt;&gt;"",F35&lt;&gt;""),DATA!$Q$34,AND(D35="Partially Compliant",E35&lt;&gt;"",F35=""),DATA!$Q$35,AND(D35="Partially Compliant",E35="",F35=""),DATA!$Q$36,AND(D35="Partially Compliant",E35="",F35&lt;&gt;""),DATA!$Q$37,AND(D35="Not Compliant",F35&lt;&gt;""),DATA!$Q$38,AND(D35="Not Compliant",F35=""),DATA!$Q$39,AND(D35="Not Applicable",F35=""),DATA!$Q$40,AND(D35="Not Applicable",F35&lt;&gt;""),DATA!$Q$41,D35="",DATA!$Q$42,D35="Acknowledged","")</f>
        <v>0</v>
      </c>
      <c r="I35" s="35" cm="1">
        <f t="array" ref="I35">_xlfn.IFS(AND(D35="Compliant",E35&lt;&gt;""),DATA!$Q$47,AND(D35="Compliant",E35="",F35=""),DATA!$Q$48,AND(D35="Compliant",F35&lt;&gt;"",E35=""),DATA!$Q$49,AND(D35="Partially Compliant",E35&lt;&gt;"",F35&lt;&gt;""),DATA!$Q$50,AND(D35="Partially Compliant",E35&lt;&gt;"",F35=""),DATA!$Q$51,AND(D35="Partially Compliant",E35="",F35=""),DATA!$Q$52,AND(D35="Partially Compliant",E35="",F35&lt;&gt;""),DATA!$Q$53,AND(D35="Not Compliant",F35&lt;&gt;""),DATA!$Q$54,AND(D35="Not Compliant",F35=""),DATA!$Q$55,AND(D35="Not Applicable",F35=""),DATA!$Q$56,AND(D35="Not Applicable",F35&lt;&gt;""),DATA!$Q$57,D35="",DATA!$Q$58,D35="Acknowledged","")</f>
        <v>0</v>
      </c>
    </row>
    <row r="36" spans="1:9" ht="16.5" thickBot="1">
      <c r="A36" s="88" t="s">
        <v>51</v>
      </c>
      <c r="B36" s="89"/>
      <c r="C36" s="89"/>
      <c r="D36" s="89"/>
      <c r="E36" s="89"/>
      <c r="F36" s="90"/>
      <c r="H36" s="41"/>
      <c r="I36" s="41"/>
    </row>
    <row r="37" spans="1:9" ht="16.5" thickBot="1">
      <c r="A37" s="67" t="s">
        <v>52</v>
      </c>
      <c r="B37" s="68"/>
      <c r="C37" s="6" t="s">
        <v>66</v>
      </c>
      <c r="D37" s="54"/>
      <c r="E37" s="50"/>
      <c r="F37" s="51"/>
      <c r="G37" s="2" t="s">
        <v>206</v>
      </c>
      <c r="H37" s="35" cm="1">
        <f t="array" ref="H37">_xlfn.IFS(AND(D37="Compliant",E37&lt;&gt;""),DATA!$Q$31,AND(D37="Compliant",E37="",F37=""),DATA!$Q$32,AND(D37="Compliant",F37&lt;&gt;"",E37=""),DATA!$Q$33,AND(D37="Partially Compliant",E37&lt;&gt;"",F37&lt;&gt;""),DATA!$Q$34,AND(D37="Partially Compliant",E37&lt;&gt;"",F37=""),DATA!$Q$35,AND(D37="Partially Compliant",E37="",F37=""),DATA!$Q$36,AND(D37="Partially Compliant",E37="",F37&lt;&gt;""),DATA!$Q$37,AND(D37="Not Compliant",F37&lt;&gt;""),DATA!$Q$38,AND(D37="Not Compliant",F37=""),DATA!$Q$39,AND(D37="Not Applicable",F37=""),DATA!$Q$40,AND(D37="Not Applicable",F37&lt;&gt;""),DATA!$Q$41,D37="",DATA!$Q$42,D37="Acknowledged","")</f>
        <v>0</v>
      </c>
      <c r="I37" s="35" cm="1">
        <f t="array" ref="I37">_xlfn.IFS(AND(D37="Compliant",E37&lt;&gt;""),DATA!$Q$47,AND(D37="Compliant",E37="",F37=""),DATA!$Q$48,AND(D37="Compliant",F37&lt;&gt;"",E37=""),DATA!$Q$49,AND(D37="Partially Compliant",E37&lt;&gt;"",F37&lt;&gt;""),DATA!$Q$50,AND(D37="Partially Compliant",E37&lt;&gt;"",F37=""),DATA!$Q$51,AND(D37="Partially Compliant",E37="",F37=""),DATA!$Q$52,AND(D37="Partially Compliant",E37="",F37&lt;&gt;""),DATA!$Q$53,AND(D37="Not Compliant",F37&lt;&gt;""),DATA!$Q$54,AND(D37="Not Compliant",F37=""),DATA!$Q$55,AND(D37="Not Applicable",F37=""),DATA!$Q$56,AND(D37="Not Applicable",F37&lt;&gt;""),DATA!$Q$57,D37="",DATA!$Q$58,D37="Acknowledged","")</f>
        <v>0</v>
      </c>
    </row>
    <row r="38" spans="1:9" ht="16.5" thickBot="1">
      <c r="A38" s="67" t="s">
        <v>53</v>
      </c>
      <c r="B38" s="68"/>
      <c r="C38" s="5" t="s">
        <v>67</v>
      </c>
      <c r="D38" s="50"/>
      <c r="E38" s="55"/>
      <c r="F38" s="57"/>
      <c r="G38" s="2" t="s">
        <v>215</v>
      </c>
      <c r="H38" s="35" cm="1">
        <f t="array" ref="H38">_xlfn.IFS(AND(D38="Compliant",E38&lt;&gt;""),DATA!$Q$31,AND(D38="Compliant",E38="",F38=""),DATA!$Q$32,AND(D38="Compliant",F38&lt;&gt;"",E38=""),DATA!$Q$33,AND(D38="Partially Compliant",E38&lt;&gt;"",F38&lt;&gt;""),DATA!$Q$34,AND(D38="Partially Compliant",E38&lt;&gt;"",F38=""),DATA!$Q$35,AND(D38="Partially Compliant",E38="",F38=""),DATA!$Q$36,AND(D38="Partially Compliant",E38="",F38&lt;&gt;""),DATA!$Q$37,AND(D38="Not Compliant",F38&lt;&gt;""),DATA!$Q$38,AND(D38="Not Compliant",F38=""),DATA!$Q$39,AND(D38="Not Applicable",F38=""),DATA!$Q$40,AND(D38="Not Applicable",F38&lt;&gt;""),DATA!$Q$41,D38="",DATA!$Q$42,D38="Acknowledged","")</f>
        <v>0</v>
      </c>
      <c r="I38" s="35" cm="1">
        <f t="array" ref="I38">_xlfn.IFS(AND(D38="Compliant",E38&lt;&gt;""),DATA!$Q$47,AND(D38="Compliant",E38="",F38=""),DATA!$Q$48,AND(D38="Compliant",F38&lt;&gt;"",E38=""),DATA!$Q$49,AND(D38="Partially Compliant",E38&lt;&gt;"",F38&lt;&gt;""),DATA!$Q$50,AND(D38="Partially Compliant",E38&lt;&gt;"",F38=""),DATA!$Q$51,AND(D38="Partially Compliant",E38="",F38=""),DATA!$Q$52,AND(D38="Partially Compliant",E38="",F38&lt;&gt;""),DATA!$Q$53,AND(D38="Not Compliant",F38&lt;&gt;""),DATA!$Q$54,AND(D38="Not Compliant",F38=""),DATA!$Q$55,AND(D38="Not Applicable",F38=""),DATA!$Q$56,AND(D38="Not Applicable",F38&lt;&gt;""),DATA!$Q$57,D38="",DATA!$Q$58,D38="Acknowledged","")</f>
        <v>0</v>
      </c>
    </row>
    <row r="39" spans="1:9" ht="16.5" thickBot="1">
      <c r="A39" s="67" t="s">
        <v>54</v>
      </c>
      <c r="B39" s="68"/>
      <c r="C39" s="5" t="s">
        <v>68</v>
      </c>
      <c r="D39" s="54"/>
      <c r="E39" s="55"/>
      <c r="F39" s="57"/>
      <c r="G39" s="2" t="s">
        <v>212</v>
      </c>
      <c r="H39" s="35" cm="1">
        <f t="array" ref="H39">_xlfn.IFS(AND(D39="Compliant",E39&lt;&gt;""),DATA!$Q$31,AND(D39="Compliant",E39="",F39=""),DATA!$Q$32,AND(D39="Compliant",F39&lt;&gt;"",E39=""),DATA!$Q$33,AND(D39="Partially Compliant",E39&lt;&gt;"",F39&lt;&gt;""),DATA!$Q$34,AND(D39="Partially Compliant",E39&lt;&gt;"",F39=""),DATA!$Q$35,AND(D39="Partially Compliant",E39="",F39=""),DATA!$Q$36,AND(D39="Partially Compliant",E39="",F39&lt;&gt;""),DATA!$Q$37,AND(D39="Not Compliant",F39&lt;&gt;""),DATA!$Q$38,AND(D39="Not Compliant",F39=""),DATA!$Q$39,AND(D39="Not Applicable",F39=""),DATA!$Q$40,AND(D39="Not Applicable",F39&lt;&gt;""),DATA!$Q$41,D39="",DATA!$Q$42,D39="Acknowledged","")</f>
        <v>0</v>
      </c>
      <c r="I39" s="35" cm="1">
        <f t="array" ref="I39">_xlfn.IFS(AND(D39="Compliant",E39&lt;&gt;""),DATA!$Q$47,AND(D39="Compliant",E39="",F39=""),DATA!$Q$48,AND(D39="Compliant",F39&lt;&gt;"",E39=""),DATA!$Q$49,AND(D39="Partially Compliant",E39&lt;&gt;"",F39&lt;&gt;""),DATA!$Q$50,AND(D39="Partially Compliant",E39&lt;&gt;"",F39=""),DATA!$Q$51,AND(D39="Partially Compliant",E39="",F39=""),DATA!$Q$52,AND(D39="Partially Compliant",E39="",F39&lt;&gt;""),DATA!$Q$53,AND(D39="Not Compliant",F39&lt;&gt;""),DATA!$Q$54,AND(D39="Not Compliant",F39=""),DATA!$Q$55,AND(D39="Not Applicable",F39=""),DATA!$Q$56,AND(D39="Not Applicable",F39&lt;&gt;""),DATA!$Q$57,D39="",DATA!$Q$58,D39="Acknowledged","")</f>
        <v>0</v>
      </c>
    </row>
    <row r="40" spans="1:9" ht="32.25" thickBot="1">
      <c r="A40" s="67" t="s">
        <v>55</v>
      </c>
      <c r="B40" s="68"/>
      <c r="C40" s="5" t="s">
        <v>69</v>
      </c>
      <c r="D40" s="54"/>
      <c r="E40" s="55"/>
      <c r="F40" s="57"/>
      <c r="G40" s="2" t="s">
        <v>212</v>
      </c>
      <c r="H40" s="35" cm="1">
        <f t="array" ref="H40">_xlfn.IFS(AND(D40="Compliant",E40&lt;&gt;""),DATA!$Q$31,AND(D40="Compliant",E40="",F40=""),DATA!$Q$32,AND(D40="Compliant",F40&lt;&gt;"",E40=""),DATA!$Q$33,AND(D40="Partially Compliant",E40&lt;&gt;"",F40&lt;&gt;""),DATA!$Q$34,AND(D40="Partially Compliant",E40&lt;&gt;"",F40=""),DATA!$Q$35,AND(D40="Partially Compliant",E40="",F40=""),DATA!$Q$36,AND(D40="Partially Compliant",E40="",F40&lt;&gt;""),DATA!$Q$37,AND(D40="Not Compliant",F40&lt;&gt;""),DATA!$Q$38,AND(D40="Not Compliant",F40=""),DATA!$Q$39,AND(D40="Not Applicable",F40=""),DATA!$Q$40,AND(D40="Not Applicable",F40&lt;&gt;""),DATA!$Q$41,D40="",DATA!$Q$42,D40="Acknowledged","")</f>
        <v>0</v>
      </c>
      <c r="I40" s="35" cm="1">
        <f t="array" ref="I40">_xlfn.IFS(AND(D40="Compliant",E40&lt;&gt;""),DATA!$Q$47,AND(D40="Compliant",E40="",F40=""),DATA!$Q$48,AND(D40="Compliant",F40&lt;&gt;"",E40=""),DATA!$Q$49,AND(D40="Partially Compliant",E40&lt;&gt;"",F40&lt;&gt;""),DATA!$Q$50,AND(D40="Partially Compliant",E40&lt;&gt;"",F40=""),DATA!$Q$51,AND(D40="Partially Compliant",E40="",F40=""),DATA!$Q$52,AND(D40="Partially Compliant",E40="",F40&lt;&gt;""),DATA!$Q$53,AND(D40="Not Compliant",F40&lt;&gt;""),DATA!$Q$54,AND(D40="Not Compliant",F40=""),DATA!$Q$55,AND(D40="Not Applicable",F40=""),DATA!$Q$56,AND(D40="Not Applicable",F40&lt;&gt;""),DATA!$Q$57,D40="",DATA!$Q$58,D40="Acknowledged","")</f>
        <v>0</v>
      </c>
    </row>
    <row r="41" spans="1:9" ht="16.5" thickBot="1">
      <c r="A41" s="69" t="s">
        <v>222</v>
      </c>
      <c r="B41" s="70"/>
      <c r="C41" s="5" t="s">
        <v>223</v>
      </c>
      <c r="D41" s="54"/>
      <c r="E41" s="55"/>
      <c r="F41" s="57"/>
      <c r="G41" s="2" t="s">
        <v>212</v>
      </c>
      <c r="H41" s="35" cm="1">
        <f t="array" ref="H41">_xlfn.IFS(AND(D41="Compliant",E41&lt;&gt;""),DATA!$Q$31,AND(D41="Compliant",E41="",F41=""),DATA!$Q$32,AND(D41="Compliant",F41&lt;&gt;"",E41=""),DATA!$Q$33,AND(D41="Partially Compliant",E41&lt;&gt;"",F41&lt;&gt;""),DATA!$Q$34,AND(D41="Partially Compliant",E41&lt;&gt;"",F41=""),DATA!$Q$35,AND(D41="Partially Compliant",E41="",F41=""),DATA!$Q$36,AND(D41="Partially Compliant",E41="",F41&lt;&gt;""),DATA!$Q$37,AND(D41="Not Compliant",F41&lt;&gt;""),DATA!$Q$38,AND(D41="Not Compliant",F41=""),DATA!$Q$39,AND(D41="Not Applicable",F41=""),DATA!$Q$40,AND(D41="Not Applicable",F41&lt;&gt;""),DATA!$Q$41,D41="",DATA!$Q$42,D41="Acknowledged","")</f>
        <v>0</v>
      </c>
      <c r="I41" s="35" cm="1">
        <f t="array" ref="I41">_xlfn.IFS(AND(D41="Compliant",E41&lt;&gt;""),DATA!$Q$47,AND(D41="Compliant",E41="",F41=""),DATA!$Q$48,AND(D41="Compliant",F41&lt;&gt;"",E41=""),DATA!$Q$49,AND(D41="Partially Compliant",E41&lt;&gt;"",F41&lt;&gt;""),DATA!$Q$50,AND(D41="Partially Compliant",E41&lt;&gt;"",F41=""),DATA!$Q$51,AND(D41="Partially Compliant",E41="",F41=""),DATA!$Q$52,AND(D41="Partially Compliant",E41="",F41&lt;&gt;""),DATA!$Q$53,AND(D41="Not Compliant",F41&lt;&gt;""),DATA!$Q$54,AND(D41="Not Compliant",F41=""),DATA!$Q$55,AND(D41="Not Applicable",F41=""),DATA!$Q$56,AND(D41="Not Applicable",F41&lt;&gt;""),DATA!$Q$57,D41="",DATA!$Q$58,D41="Acknowledged","")</f>
        <v>0</v>
      </c>
    </row>
    <row r="42" spans="1:9" ht="16.5" thickBot="1">
      <c r="A42" s="67" t="s">
        <v>56</v>
      </c>
      <c r="B42" s="68"/>
      <c r="C42" s="5" t="s">
        <v>70</v>
      </c>
      <c r="D42" s="54"/>
      <c r="E42" s="55"/>
      <c r="F42" s="57"/>
      <c r="G42" s="2" t="s">
        <v>212</v>
      </c>
      <c r="H42" s="35" cm="1">
        <f t="array" ref="H42">_xlfn.IFS(AND(D42="Compliant",E42&lt;&gt;""),DATA!$Q$31,AND(D42="Compliant",E42="",F42=""),DATA!$Q$32,AND(D42="Compliant",F42&lt;&gt;"",E42=""),DATA!$Q$33,AND(D42="Partially Compliant",E42&lt;&gt;"",F42&lt;&gt;""),DATA!$Q$34,AND(D42="Partially Compliant",E42&lt;&gt;"",F42=""),DATA!$Q$35,AND(D42="Partially Compliant",E42="",F42=""),DATA!$Q$36,AND(D42="Partially Compliant",E42="",F42&lt;&gt;""),DATA!$Q$37,AND(D42="Not Compliant",F42&lt;&gt;""),DATA!$Q$38,AND(D42="Not Compliant",F42=""),DATA!$Q$39,AND(D42="Not Applicable",F42=""),DATA!$Q$40,AND(D42="Not Applicable",F42&lt;&gt;""),DATA!$Q$41,D42="",DATA!$Q$42,D42="Acknowledged","")</f>
        <v>0</v>
      </c>
      <c r="I42" s="35" cm="1">
        <f t="array" ref="I42">_xlfn.IFS(AND(D42="Compliant",E42&lt;&gt;""),DATA!$Q$47,AND(D42="Compliant",E42="",F42=""),DATA!$Q$48,AND(D42="Compliant",F42&lt;&gt;"",E42=""),DATA!$Q$49,AND(D42="Partially Compliant",E42&lt;&gt;"",F42&lt;&gt;""),DATA!$Q$50,AND(D42="Partially Compliant",E42&lt;&gt;"",F42=""),DATA!$Q$51,AND(D42="Partially Compliant",E42="",F42=""),DATA!$Q$52,AND(D42="Partially Compliant",E42="",F42&lt;&gt;""),DATA!$Q$53,AND(D42="Not Compliant",F42&lt;&gt;""),DATA!$Q$54,AND(D42="Not Compliant",F42=""),DATA!$Q$55,AND(D42="Not Applicable",F42=""),DATA!$Q$56,AND(D42="Not Applicable",F42&lt;&gt;""),DATA!$Q$57,D42="",DATA!$Q$58,D42="Acknowledged","")</f>
        <v>0</v>
      </c>
    </row>
    <row r="43" spans="1:9" ht="16.5" thickBot="1">
      <c r="A43" s="67" t="s">
        <v>57</v>
      </c>
      <c r="B43" s="68"/>
      <c r="C43" s="5" t="s">
        <v>71</v>
      </c>
      <c r="D43" s="54"/>
      <c r="E43" s="55"/>
      <c r="F43" s="57"/>
      <c r="G43" s="2" t="s">
        <v>215</v>
      </c>
      <c r="H43" s="35" cm="1">
        <f t="array" ref="H43">_xlfn.IFS(AND(D43="Compliant",E43&lt;&gt;""),DATA!$Q$31,AND(D43="Compliant",E43="",F43=""),DATA!$Q$32,AND(D43="Compliant",F43&lt;&gt;"",E43=""),DATA!$Q$33,AND(D43="Partially Compliant",E43&lt;&gt;"",F43&lt;&gt;""),DATA!$Q$34,AND(D43="Partially Compliant",E43&lt;&gt;"",F43=""),DATA!$Q$35,AND(D43="Partially Compliant",E43="",F43=""),DATA!$Q$36,AND(D43="Partially Compliant",E43="",F43&lt;&gt;""),DATA!$Q$37,AND(D43="Not Compliant",F43&lt;&gt;""),DATA!$Q$38,AND(D43="Not Compliant",F43=""),DATA!$Q$39,AND(D43="Not Applicable",F43=""),DATA!$Q$40,AND(D43="Not Applicable",F43&lt;&gt;""),DATA!$Q$41,D43="",DATA!$Q$42,D43="Acknowledged","")</f>
        <v>0</v>
      </c>
      <c r="I43" s="35" cm="1">
        <f t="array" ref="I43">_xlfn.IFS(AND(D43="Compliant",E43&lt;&gt;""),DATA!$Q$47,AND(D43="Compliant",E43="",F43=""),DATA!$Q$48,AND(D43="Compliant",F43&lt;&gt;"",E43=""),DATA!$Q$49,AND(D43="Partially Compliant",E43&lt;&gt;"",F43&lt;&gt;""),DATA!$Q$50,AND(D43="Partially Compliant",E43&lt;&gt;"",F43=""),DATA!$Q$51,AND(D43="Partially Compliant",E43="",F43=""),DATA!$Q$52,AND(D43="Partially Compliant",E43="",F43&lt;&gt;""),DATA!$Q$53,AND(D43="Not Compliant",F43&lt;&gt;""),DATA!$Q$54,AND(D43="Not Compliant",F43=""),DATA!$Q$55,AND(D43="Not Applicable",F43=""),DATA!$Q$56,AND(D43="Not Applicable",F43&lt;&gt;""),DATA!$Q$57,D43="",DATA!$Q$58,D43="Acknowledged","")</f>
        <v>0</v>
      </c>
    </row>
    <row r="44" spans="1:9" ht="16.5" thickBot="1">
      <c r="A44" s="67" t="s">
        <v>58</v>
      </c>
      <c r="B44" s="68"/>
      <c r="C44" s="5" t="s">
        <v>72</v>
      </c>
      <c r="D44" s="54"/>
      <c r="E44" s="55"/>
      <c r="F44" s="57"/>
      <c r="G44" s="2" t="s">
        <v>215</v>
      </c>
      <c r="H44" s="35" cm="1">
        <f t="array" ref="H44">_xlfn.IFS(AND(D44="Compliant",E44&lt;&gt;""),DATA!$Q$31,AND(D44="Compliant",E44="",F44=""),DATA!$Q$32,AND(D44="Compliant",F44&lt;&gt;"",E44=""),DATA!$Q$33,AND(D44="Partially Compliant",E44&lt;&gt;"",F44&lt;&gt;""),DATA!$Q$34,AND(D44="Partially Compliant",E44&lt;&gt;"",F44=""),DATA!$Q$35,AND(D44="Partially Compliant",E44="",F44=""),DATA!$Q$36,AND(D44="Partially Compliant",E44="",F44&lt;&gt;""),DATA!$Q$37,AND(D44="Not Compliant",F44&lt;&gt;""),DATA!$Q$38,AND(D44="Not Compliant",F44=""),DATA!$Q$39,AND(D44="Not Applicable",F44=""),DATA!$Q$40,AND(D44="Not Applicable",F44&lt;&gt;""),DATA!$Q$41,D44="",DATA!$Q$42,D44="Acknowledged","")</f>
        <v>0</v>
      </c>
      <c r="I44" s="35" cm="1">
        <f t="array" ref="I44">_xlfn.IFS(AND(D44="Compliant",E44&lt;&gt;""),DATA!$Q$47,AND(D44="Compliant",E44="",F44=""),DATA!$Q$48,AND(D44="Compliant",F44&lt;&gt;"",E44=""),DATA!$Q$49,AND(D44="Partially Compliant",E44&lt;&gt;"",F44&lt;&gt;""),DATA!$Q$50,AND(D44="Partially Compliant",E44&lt;&gt;"",F44=""),DATA!$Q$51,AND(D44="Partially Compliant",E44="",F44=""),DATA!$Q$52,AND(D44="Partially Compliant",E44="",F44&lt;&gt;""),DATA!$Q$53,AND(D44="Not Compliant",F44&lt;&gt;""),DATA!$Q$54,AND(D44="Not Compliant",F44=""),DATA!$Q$55,AND(D44="Not Applicable",F44=""),DATA!$Q$56,AND(D44="Not Applicable",F44&lt;&gt;""),DATA!$Q$57,D44="",DATA!$Q$58,D44="Acknowledged","")</f>
        <v>0</v>
      </c>
    </row>
    <row r="45" spans="1:9" ht="16.5" thickBot="1">
      <c r="A45" s="67" t="s">
        <v>59</v>
      </c>
      <c r="B45" s="68"/>
      <c r="C45" s="5" t="s">
        <v>73</v>
      </c>
      <c r="D45" s="54"/>
      <c r="E45" s="55"/>
      <c r="F45" s="57"/>
      <c r="G45" s="2" t="s">
        <v>212</v>
      </c>
      <c r="H45" s="35" cm="1">
        <f t="array" ref="H45">_xlfn.IFS(AND(D45="Compliant",E45&lt;&gt;""),DATA!$Q$31,AND(D45="Compliant",E45="",F45=""),DATA!$Q$32,AND(D45="Compliant",F45&lt;&gt;"",E45=""),DATA!$Q$33,AND(D45="Partially Compliant",E45&lt;&gt;"",F45&lt;&gt;""),DATA!$Q$34,AND(D45="Partially Compliant",E45&lt;&gt;"",F45=""),DATA!$Q$35,AND(D45="Partially Compliant",E45="",F45=""),DATA!$Q$36,AND(D45="Partially Compliant",E45="",F45&lt;&gt;""),DATA!$Q$37,AND(D45="Not Compliant",F45&lt;&gt;""),DATA!$Q$38,AND(D45="Not Compliant",F45=""),DATA!$Q$39,AND(D45="Not Applicable",F45=""),DATA!$Q$40,AND(D45="Not Applicable",F45&lt;&gt;""),DATA!$Q$41,D45="",DATA!$Q$42,D45="Acknowledged","")</f>
        <v>0</v>
      </c>
      <c r="I45" s="35" cm="1">
        <f t="array" ref="I45">_xlfn.IFS(AND(D45="Compliant",E45&lt;&gt;""),DATA!$Q$47,AND(D45="Compliant",E45="",F45=""),DATA!$Q$48,AND(D45="Compliant",F45&lt;&gt;"",E45=""),DATA!$Q$49,AND(D45="Partially Compliant",E45&lt;&gt;"",F45&lt;&gt;""),DATA!$Q$50,AND(D45="Partially Compliant",E45&lt;&gt;"",F45=""),DATA!$Q$51,AND(D45="Partially Compliant",E45="",F45=""),DATA!$Q$52,AND(D45="Partially Compliant",E45="",F45&lt;&gt;""),DATA!$Q$53,AND(D45="Not Compliant",F45&lt;&gt;""),DATA!$Q$54,AND(D45="Not Compliant",F45=""),DATA!$Q$55,AND(D45="Not Applicable",F45=""),DATA!$Q$56,AND(D45="Not Applicable",F45&lt;&gt;""),DATA!$Q$57,D45="",DATA!$Q$58,D45="Acknowledged","")</f>
        <v>0</v>
      </c>
    </row>
    <row r="46" spans="1:9" ht="16.5" thickBot="1">
      <c r="A46" s="67" t="s">
        <v>60</v>
      </c>
      <c r="B46" s="68"/>
      <c r="C46" s="5" t="s">
        <v>74</v>
      </c>
      <c r="D46" s="54"/>
      <c r="E46" s="55"/>
      <c r="F46" s="57"/>
      <c r="G46" s="2" t="s">
        <v>212</v>
      </c>
      <c r="H46" s="35" cm="1">
        <f t="array" ref="H46">_xlfn.IFS(AND(D46="Compliant",E46&lt;&gt;""),DATA!$Q$31,AND(D46="Compliant",E46="",F46=""),DATA!$Q$32,AND(D46="Compliant",F46&lt;&gt;"",E46=""),DATA!$Q$33,AND(D46="Partially Compliant",E46&lt;&gt;"",F46&lt;&gt;""),DATA!$Q$34,AND(D46="Partially Compliant",E46&lt;&gt;"",F46=""),DATA!$Q$35,AND(D46="Partially Compliant",E46="",F46=""),DATA!$Q$36,AND(D46="Partially Compliant",E46="",F46&lt;&gt;""),DATA!$Q$37,AND(D46="Not Compliant",F46&lt;&gt;""),DATA!$Q$38,AND(D46="Not Compliant",F46=""),DATA!$Q$39,AND(D46="Not Applicable",F46=""),DATA!$Q$40,AND(D46="Not Applicable",F46&lt;&gt;""),DATA!$Q$41,D46="",DATA!$Q$42,D46="Acknowledged","")</f>
        <v>0</v>
      </c>
      <c r="I46" s="35" cm="1">
        <f t="array" ref="I46">_xlfn.IFS(AND(D46="Compliant",E46&lt;&gt;""),DATA!$Q$47,AND(D46="Compliant",E46="",F46=""),DATA!$Q$48,AND(D46="Compliant",F46&lt;&gt;"",E46=""),DATA!$Q$49,AND(D46="Partially Compliant",E46&lt;&gt;"",F46&lt;&gt;""),DATA!$Q$50,AND(D46="Partially Compliant",E46&lt;&gt;"",F46=""),DATA!$Q$51,AND(D46="Partially Compliant",E46="",F46=""),DATA!$Q$52,AND(D46="Partially Compliant",E46="",F46&lt;&gt;""),DATA!$Q$53,AND(D46="Not Compliant",F46&lt;&gt;""),DATA!$Q$54,AND(D46="Not Compliant",F46=""),DATA!$Q$55,AND(D46="Not Applicable",F46=""),DATA!$Q$56,AND(D46="Not Applicable",F46&lt;&gt;""),DATA!$Q$57,D46="",DATA!$Q$58,D46="Acknowledged","")</f>
        <v>0</v>
      </c>
    </row>
    <row r="47" spans="1:9" ht="16.5" thickBot="1">
      <c r="A47" s="67" t="s">
        <v>61</v>
      </c>
      <c r="B47" s="68"/>
      <c r="C47" s="5" t="s">
        <v>75</v>
      </c>
      <c r="D47" s="50"/>
      <c r="E47" s="55"/>
      <c r="F47" s="57"/>
      <c r="G47" s="2" t="s">
        <v>215</v>
      </c>
      <c r="H47" s="35" cm="1">
        <f t="array" ref="H47">_xlfn.IFS(AND(D47="Compliant",E47&lt;&gt;""),DATA!$Q$31,AND(D47="Compliant",E47="",F47=""),DATA!$Q$32,AND(D47="Compliant",F47&lt;&gt;"",E47=""),DATA!$Q$33,AND(D47="Partially Compliant",E47&lt;&gt;"",F47&lt;&gt;""),DATA!$Q$34,AND(D47="Partially Compliant",E47&lt;&gt;"",F47=""),DATA!$Q$35,AND(D47="Partially Compliant",E47="",F47=""),DATA!$Q$36,AND(D47="Partially Compliant",E47="",F47&lt;&gt;""),DATA!$Q$37,AND(D47="Not Compliant",F47&lt;&gt;""),DATA!$Q$38,AND(D47="Not Compliant",F47=""),DATA!$Q$39,AND(D47="Not Applicable",F47=""),DATA!$Q$40,AND(D47="Not Applicable",F47&lt;&gt;""),DATA!$Q$41,D47="",DATA!$Q$42,D47="Acknowledged","")</f>
        <v>0</v>
      </c>
      <c r="I47" s="35" cm="1">
        <f t="array" ref="I47">_xlfn.IFS(AND(D47="Compliant",E47&lt;&gt;""),DATA!$Q$47,AND(D47="Compliant",E47="",F47=""),DATA!$Q$48,AND(D47="Compliant",F47&lt;&gt;"",E47=""),DATA!$Q$49,AND(D47="Partially Compliant",E47&lt;&gt;"",F47&lt;&gt;""),DATA!$Q$50,AND(D47="Partially Compliant",E47&lt;&gt;"",F47=""),DATA!$Q$51,AND(D47="Partially Compliant",E47="",F47=""),DATA!$Q$52,AND(D47="Partially Compliant",E47="",F47&lt;&gt;""),DATA!$Q$53,AND(D47="Not Compliant",F47&lt;&gt;""),DATA!$Q$54,AND(D47="Not Compliant",F47=""),DATA!$Q$55,AND(D47="Not Applicable",F47=""),DATA!$Q$56,AND(D47="Not Applicable",F47&lt;&gt;""),DATA!$Q$57,D47="",DATA!$Q$58,D47="Acknowledged","")</f>
        <v>0</v>
      </c>
    </row>
    <row r="48" spans="1:9" ht="16.5" thickBot="1">
      <c r="A48" s="69" t="s">
        <v>63</v>
      </c>
      <c r="B48" s="70"/>
      <c r="C48" s="5" t="s">
        <v>76</v>
      </c>
      <c r="D48" s="54"/>
      <c r="E48" s="55"/>
      <c r="F48" s="57"/>
      <c r="G48" s="2" t="s">
        <v>212</v>
      </c>
      <c r="H48" s="35" cm="1">
        <f t="array" ref="H48">_xlfn.IFS(AND(D48="Compliant",E48&lt;&gt;""),DATA!$Q$31,AND(D48="Compliant",E48="",F48=""),DATA!$Q$32,AND(D48="Compliant",F48&lt;&gt;"",E48=""),DATA!$Q$33,AND(D48="Partially Compliant",E48&lt;&gt;"",F48&lt;&gt;""),DATA!$Q$34,AND(D48="Partially Compliant",E48&lt;&gt;"",F48=""),DATA!$Q$35,AND(D48="Partially Compliant",E48="",F48=""),DATA!$Q$36,AND(D48="Partially Compliant",E48="",F48&lt;&gt;""),DATA!$Q$37,AND(D48="Not Compliant",F48&lt;&gt;""),DATA!$Q$38,AND(D48="Not Compliant",F48=""),DATA!$Q$39,AND(D48="Not Applicable",F48=""),DATA!$Q$40,AND(D48="Not Applicable",F48&lt;&gt;""),DATA!$Q$41,D48="",DATA!$Q$42,D48="Acknowledged","")</f>
        <v>0</v>
      </c>
      <c r="I48" s="35" cm="1">
        <f t="array" ref="I48">_xlfn.IFS(AND(D48="Compliant",E48&lt;&gt;""),DATA!$Q$47,AND(D48="Compliant",E48="",F48=""),DATA!$Q$48,AND(D48="Compliant",F48&lt;&gt;"",E48=""),DATA!$Q$49,AND(D48="Partially Compliant",E48&lt;&gt;"",F48&lt;&gt;""),DATA!$Q$50,AND(D48="Partially Compliant",E48&lt;&gt;"",F48=""),DATA!$Q$51,AND(D48="Partially Compliant",E48="",F48=""),DATA!$Q$52,AND(D48="Partially Compliant",E48="",F48&lt;&gt;""),DATA!$Q$53,AND(D48="Not Compliant",F48&lt;&gt;""),DATA!$Q$54,AND(D48="Not Compliant",F48=""),DATA!$Q$55,AND(D48="Not Applicable",F48=""),DATA!$Q$56,AND(D48="Not Applicable",F48&lt;&gt;""),DATA!$Q$57,D48="",DATA!$Q$58,D48="Acknowledged","")</f>
        <v>0</v>
      </c>
    </row>
    <row r="49" spans="1:9" ht="16.5" thickBot="1">
      <c r="A49" s="69" t="s">
        <v>64</v>
      </c>
      <c r="B49" s="70"/>
      <c r="C49" s="5" t="s">
        <v>77</v>
      </c>
      <c r="D49" s="54"/>
      <c r="E49" s="55"/>
      <c r="F49" s="57"/>
      <c r="G49" s="2" t="s">
        <v>212</v>
      </c>
      <c r="H49" s="35" cm="1">
        <f t="array" ref="H49">_xlfn.IFS(AND(D49="Compliant",E49&lt;&gt;""),DATA!$Q$31,AND(D49="Compliant",E49="",F49=""),DATA!$Q$32,AND(D49="Compliant",F49&lt;&gt;"",E49=""),DATA!$Q$33,AND(D49="Partially Compliant",E49&lt;&gt;"",F49&lt;&gt;""),DATA!$Q$34,AND(D49="Partially Compliant",E49&lt;&gt;"",F49=""),DATA!$Q$35,AND(D49="Partially Compliant",E49="",F49=""),DATA!$Q$36,AND(D49="Partially Compliant",E49="",F49&lt;&gt;""),DATA!$Q$37,AND(D49="Not Compliant",F49&lt;&gt;""),DATA!$Q$38,AND(D49="Not Compliant",F49=""),DATA!$Q$39,AND(D49="Not Applicable",F49=""),DATA!$Q$40,AND(D49="Not Applicable",F49&lt;&gt;""),DATA!$Q$41,D49="",DATA!$Q$42,D49="Acknowledged","")</f>
        <v>0</v>
      </c>
      <c r="I49" s="35" cm="1">
        <f t="array" ref="I49">_xlfn.IFS(AND(D49="Compliant",E49&lt;&gt;""),DATA!$Q$47,AND(D49="Compliant",E49="",F49=""),DATA!$Q$48,AND(D49="Compliant",F49&lt;&gt;"",E49=""),DATA!$Q$49,AND(D49="Partially Compliant",E49&lt;&gt;"",F49&lt;&gt;""),DATA!$Q$50,AND(D49="Partially Compliant",E49&lt;&gt;"",F49=""),DATA!$Q$51,AND(D49="Partially Compliant",E49="",F49=""),DATA!$Q$52,AND(D49="Partially Compliant",E49="",F49&lt;&gt;""),DATA!$Q$53,AND(D49="Not Compliant",F49&lt;&gt;""),DATA!$Q$54,AND(D49="Not Compliant",F49=""),DATA!$Q$55,AND(D49="Not Applicable",F49=""),DATA!$Q$56,AND(D49="Not Applicable",F49&lt;&gt;""),DATA!$Q$57,D49="",DATA!$Q$58,D49="Acknowledged","")</f>
        <v>0</v>
      </c>
    </row>
    <row r="50" spans="1:9" ht="16.5" thickBot="1">
      <c r="A50" s="69" t="s">
        <v>65</v>
      </c>
      <c r="B50" s="70"/>
      <c r="C50" s="5" t="s">
        <v>78</v>
      </c>
      <c r="D50" s="54"/>
      <c r="E50" s="55"/>
      <c r="F50" s="57"/>
      <c r="G50" s="2" t="s">
        <v>212</v>
      </c>
      <c r="H50" s="35" cm="1">
        <f t="array" ref="H50">_xlfn.IFS(AND(D50="Compliant",E50&lt;&gt;""),DATA!$Q$31,AND(D50="Compliant",E50="",F50=""),DATA!$Q$32,AND(D50="Compliant",F50&lt;&gt;"",E50=""),DATA!$Q$33,AND(D50="Partially Compliant",E50&lt;&gt;"",F50&lt;&gt;""),DATA!$Q$34,AND(D50="Partially Compliant",E50&lt;&gt;"",F50=""),DATA!$Q$35,AND(D50="Partially Compliant",E50="",F50=""),DATA!$Q$36,AND(D50="Partially Compliant",E50="",F50&lt;&gt;""),DATA!$Q$37,AND(D50="Not Compliant",F50&lt;&gt;""),DATA!$Q$38,AND(D50="Not Compliant",F50=""),DATA!$Q$39,AND(D50="Not Applicable",F50=""),DATA!$Q$40,AND(D50="Not Applicable",F50&lt;&gt;""),DATA!$Q$41,D50="",DATA!$Q$42,D50="Acknowledged","")</f>
        <v>0</v>
      </c>
      <c r="I50" s="35" cm="1">
        <f t="array" ref="I50">_xlfn.IFS(AND(D50="Compliant",E50&lt;&gt;""),DATA!$Q$47,AND(D50="Compliant",E50="",F50=""),DATA!$Q$48,AND(D50="Compliant",F50&lt;&gt;"",E50=""),DATA!$Q$49,AND(D50="Partially Compliant",E50&lt;&gt;"",F50&lt;&gt;""),DATA!$Q$50,AND(D50="Partially Compliant",E50&lt;&gt;"",F50=""),DATA!$Q$51,AND(D50="Partially Compliant",E50="",F50=""),DATA!$Q$52,AND(D50="Partially Compliant",E50="",F50&lt;&gt;""),DATA!$Q$53,AND(D50="Not Compliant",F50&lt;&gt;""),DATA!$Q$54,AND(D50="Not Compliant",F50=""),DATA!$Q$55,AND(D50="Not Applicable",F50=""),DATA!$Q$56,AND(D50="Not Applicable",F50&lt;&gt;""),DATA!$Q$57,D50="",DATA!$Q$58,D50="Acknowledged","")</f>
        <v>0</v>
      </c>
    </row>
    <row r="51" spans="1:9" ht="16.5" thickBot="1">
      <c r="A51" s="67" t="s">
        <v>62</v>
      </c>
      <c r="B51" s="68"/>
      <c r="C51" s="5" t="s">
        <v>79</v>
      </c>
      <c r="D51" s="55"/>
      <c r="E51" s="55"/>
      <c r="F51" s="57"/>
      <c r="G51" s="2" t="s">
        <v>212</v>
      </c>
      <c r="H51" s="35" cm="1">
        <f t="array" ref="H51">_xlfn.IFS(AND(D51="Compliant",E51&lt;&gt;""),DATA!$Q$31,AND(D51="Compliant",E51="",F51=""),DATA!$Q$32,AND(D51="Compliant",F51&lt;&gt;"",E51=""),DATA!$Q$33,AND(D51="Partially Compliant",E51&lt;&gt;"",F51&lt;&gt;""),DATA!$Q$34,AND(D51="Partially Compliant",E51&lt;&gt;"",F51=""),DATA!$Q$35,AND(D51="Partially Compliant",E51="",F51=""),DATA!$Q$36,AND(D51="Partially Compliant",E51="",F51&lt;&gt;""),DATA!$Q$37,AND(D51="Not Compliant",F51&lt;&gt;""),DATA!$Q$38,AND(D51="Not Compliant",F51=""),DATA!$Q$39,AND(D51="Not Applicable",F51=""),DATA!$Q$40,AND(D51="Not Applicable",F51&lt;&gt;""),DATA!$Q$41,D51="",DATA!$Q$42,D51="Acknowledged","")</f>
        <v>0</v>
      </c>
      <c r="I51" s="35" cm="1">
        <f t="array" ref="I51">_xlfn.IFS(AND(D51="Compliant",E51&lt;&gt;""),DATA!$Q$47,AND(D51="Compliant",E51="",F51=""),DATA!$Q$48,AND(D51="Compliant",F51&lt;&gt;"",E51=""),DATA!$Q$49,AND(D51="Partially Compliant",E51&lt;&gt;"",F51&lt;&gt;""),DATA!$Q$50,AND(D51="Partially Compliant",E51&lt;&gt;"",F51=""),DATA!$Q$51,AND(D51="Partially Compliant",E51="",F51=""),DATA!$Q$52,AND(D51="Partially Compliant",E51="",F51&lt;&gt;""),DATA!$Q$53,AND(D51="Not Compliant",F51&lt;&gt;""),DATA!$Q$54,AND(D51="Not Compliant",F51=""),DATA!$Q$55,AND(D51="Not Applicable",F51=""),DATA!$Q$56,AND(D51="Not Applicable",F51&lt;&gt;""),DATA!$Q$57,D51="",DATA!$Q$58,D51="Acknowledged","")</f>
        <v>0</v>
      </c>
    </row>
    <row r="52" spans="1:9" ht="16.5" thickBot="1">
      <c r="A52" s="88" t="s">
        <v>84</v>
      </c>
      <c r="B52" s="89"/>
      <c r="C52" s="89"/>
      <c r="D52" s="89"/>
      <c r="E52" s="89"/>
      <c r="F52" s="90"/>
      <c r="H52" s="41"/>
      <c r="I52" s="41"/>
    </row>
    <row r="53" spans="1:9" ht="16.5" thickBot="1">
      <c r="A53" s="67" t="s">
        <v>80</v>
      </c>
      <c r="B53" s="68"/>
      <c r="C53" s="11" t="s">
        <v>85</v>
      </c>
      <c r="D53" s="54"/>
      <c r="E53" s="54"/>
      <c r="F53" s="56"/>
      <c r="G53" s="2" t="s">
        <v>212</v>
      </c>
      <c r="H53" s="35" cm="1">
        <f t="array" ref="H53">_xlfn.IFS(AND(D53="Compliant",E53&lt;&gt;""),DATA!$Q$31,AND(D53="Compliant",E53="",F53=""),DATA!$Q$32,AND(D53="Compliant",F53&lt;&gt;"",E53=""),DATA!$Q$33,AND(D53="Partially Compliant",E53&lt;&gt;"",F53&lt;&gt;""),DATA!$Q$34,AND(D53="Partially Compliant",E53&lt;&gt;"",F53=""),DATA!$Q$35,AND(D53="Partially Compliant",E53="",F53=""),DATA!$Q$36,AND(D53="Partially Compliant",E53="",F53&lt;&gt;""),DATA!$Q$37,AND(D53="Not Compliant",F53&lt;&gt;""),DATA!$Q$38,AND(D53="Not Compliant",F53=""),DATA!$Q$39,AND(D53="Not Applicable",F53=""),DATA!$Q$40,AND(D53="Not Applicable",F53&lt;&gt;""),DATA!$Q$41,D53="",DATA!$Q$42,D53="Acknowledged","")</f>
        <v>0</v>
      </c>
      <c r="I53" s="35" cm="1">
        <f t="array" ref="I53">_xlfn.IFS(AND(D53="Compliant",E53&lt;&gt;""),DATA!$Q$47,AND(D53="Compliant",E53="",F53=""),DATA!$Q$48,AND(D53="Compliant",F53&lt;&gt;"",E53=""),DATA!$Q$49,AND(D53="Partially Compliant",E53&lt;&gt;"",F53&lt;&gt;""),DATA!$Q$50,AND(D53="Partially Compliant",E53&lt;&gt;"",F53=""),DATA!$Q$51,AND(D53="Partially Compliant",E53="",F53=""),DATA!$Q$52,AND(D53="Partially Compliant",E53="",F53&lt;&gt;""),DATA!$Q$53,AND(D53="Not Compliant",F53&lt;&gt;""),DATA!$Q$54,AND(D53="Not Compliant",F53=""),DATA!$Q$55,AND(D53="Not Applicable",F53=""),DATA!$Q$56,AND(D53="Not Applicable",F53&lt;&gt;""),DATA!$Q$57,D53="",DATA!$Q$58,D53="Acknowledged","")</f>
        <v>0</v>
      </c>
    </row>
    <row r="54" spans="1:9" ht="16.5" thickBot="1">
      <c r="A54" s="67" t="s">
        <v>81</v>
      </c>
      <c r="B54" s="68"/>
      <c r="C54" s="11" t="s">
        <v>86</v>
      </c>
      <c r="D54" s="54"/>
      <c r="E54" s="54"/>
      <c r="F54" s="56"/>
      <c r="G54" s="2" t="s">
        <v>212</v>
      </c>
      <c r="H54" s="35" cm="1">
        <f t="array" ref="H54">_xlfn.IFS(AND(D54="Compliant",E54&lt;&gt;""),DATA!$Q$31,AND(D54="Compliant",E54="",F54=""),DATA!$Q$32,AND(D54="Compliant",F54&lt;&gt;"",E54=""),DATA!$Q$33,AND(D54="Partially Compliant",E54&lt;&gt;"",F54&lt;&gt;""),DATA!$Q$34,AND(D54="Partially Compliant",E54&lt;&gt;"",F54=""),DATA!$Q$35,AND(D54="Partially Compliant",E54="",F54=""),DATA!$Q$36,AND(D54="Partially Compliant",E54="",F54&lt;&gt;""),DATA!$Q$37,AND(D54="Not Compliant",F54&lt;&gt;""),DATA!$Q$38,AND(D54="Not Compliant",F54=""),DATA!$Q$39,AND(D54="Not Applicable",F54=""),DATA!$Q$40,AND(D54="Not Applicable",F54&lt;&gt;""),DATA!$Q$41,D54="",DATA!$Q$42,D54="Acknowledged","")</f>
        <v>0</v>
      </c>
      <c r="I54" s="35" cm="1">
        <f t="array" ref="I54">_xlfn.IFS(AND(D54="Compliant",E54&lt;&gt;""),DATA!$Q$47,AND(D54="Compliant",E54="",F54=""),DATA!$Q$48,AND(D54="Compliant",F54&lt;&gt;"",E54=""),DATA!$Q$49,AND(D54="Partially Compliant",E54&lt;&gt;"",F54&lt;&gt;""),DATA!$Q$50,AND(D54="Partially Compliant",E54&lt;&gt;"",F54=""),DATA!$Q$51,AND(D54="Partially Compliant",E54="",F54=""),DATA!$Q$52,AND(D54="Partially Compliant",E54="",F54&lt;&gt;""),DATA!$Q$53,AND(D54="Not Compliant",F54&lt;&gt;""),DATA!$Q$54,AND(D54="Not Compliant",F54=""),DATA!$Q$55,AND(D54="Not Applicable",F54=""),DATA!$Q$56,AND(D54="Not Applicable",F54&lt;&gt;""),DATA!$Q$57,D54="",DATA!$Q$58,D54="Acknowledged","")</f>
        <v>0</v>
      </c>
    </row>
    <row r="55" spans="1:9" ht="16.5" thickBot="1">
      <c r="A55" s="67" t="s">
        <v>82</v>
      </c>
      <c r="B55" s="68"/>
      <c r="C55" s="11" t="s">
        <v>87</v>
      </c>
      <c r="D55" s="54"/>
      <c r="E55" s="54"/>
      <c r="F55" s="56"/>
      <c r="G55" s="2" t="s">
        <v>212</v>
      </c>
      <c r="H55" s="35" cm="1">
        <f t="array" ref="H55">_xlfn.IFS(AND(D55="Compliant",E55&lt;&gt;""),DATA!$Q$31,AND(D55="Compliant",E55="",F55=""),DATA!$Q$32,AND(D55="Compliant",F55&lt;&gt;"",E55=""),DATA!$Q$33,AND(D55="Partially Compliant",E55&lt;&gt;"",F55&lt;&gt;""),DATA!$Q$34,AND(D55="Partially Compliant",E55&lt;&gt;"",F55=""),DATA!$Q$35,AND(D55="Partially Compliant",E55="",F55=""),DATA!$Q$36,AND(D55="Partially Compliant",E55="",F55&lt;&gt;""),DATA!$Q$37,AND(D55="Not Compliant",F55&lt;&gt;""),DATA!$Q$38,AND(D55="Not Compliant",F55=""),DATA!$Q$39,AND(D55="Not Applicable",F55=""),DATA!$Q$40,AND(D55="Not Applicable",F55&lt;&gt;""),DATA!$Q$41,D55="",DATA!$Q$42,D55="Acknowledged","")</f>
        <v>0</v>
      </c>
      <c r="I55" s="35" cm="1">
        <f t="array" ref="I55">_xlfn.IFS(AND(D55="Compliant",E55&lt;&gt;""),DATA!$Q$47,AND(D55="Compliant",E55="",F55=""),DATA!$Q$48,AND(D55="Compliant",F55&lt;&gt;"",E55=""),DATA!$Q$49,AND(D55="Partially Compliant",E55&lt;&gt;"",F55&lt;&gt;""),DATA!$Q$50,AND(D55="Partially Compliant",E55&lt;&gt;"",F55=""),DATA!$Q$51,AND(D55="Partially Compliant",E55="",F55=""),DATA!$Q$52,AND(D55="Partially Compliant",E55="",F55&lt;&gt;""),DATA!$Q$53,AND(D55="Not Compliant",F55&lt;&gt;""),DATA!$Q$54,AND(D55="Not Compliant",F55=""),DATA!$Q$55,AND(D55="Not Applicable",F55=""),DATA!$Q$56,AND(D55="Not Applicable",F55&lt;&gt;""),DATA!$Q$57,D55="",DATA!$Q$58,D55="Acknowledged","")</f>
        <v>0</v>
      </c>
    </row>
    <row r="56" spans="1:9" ht="16.5" thickBot="1">
      <c r="A56" s="67" t="s">
        <v>83</v>
      </c>
      <c r="B56" s="68"/>
      <c r="C56" s="5" t="s">
        <v>88</v>
      </c>
      <c r="D56" s="54"/>
      <c r="E56" s="55"/>
      <c r="F56" s="57"/>
      <c r="G56" s="2" t="s">
        <v>212</v>
      </c>
      <c r="H56" s="35" cm="1">
        <f t="array" ref="H56">_xlfn.IFS(AND(D56="Compliant",E56&lt;&gt;""),DATA!$Q$31,AND(D56="Compliant",E56="",F56=""),DATA!$Q$32,AND(D56="Compliant",F56&lt;&gt;"",E56=""),DATA!$Q$33,AND(D56="Partially Compliant",E56&lt;&gt;"",F56&lt;&gt;""),DATA!$Q$34,AND(D56="Partially Compliant",E56&lt;&gt;"",F56=""),DATA!$Q$35,AND(D56="Partially Compliant",E56="",F56=""),DATA!$Q$36,AND(D56="Partially Compliant",E56="",F56&lt;&gt;""),DATA!$Q$37,AND(D56="Not Compliant",F56&lt;&gt;""),DATA!$Q$38,AND(D56="Not Compliant",F56=""),DATA!$Q$39,AND(D56="Not Applicable",F56=""),DATA!$Q$40,AND(D56="Not Applicable",F56&lt;&gt;""),DATA!$Q$41,D56="",DATA!$Q$42,D56="Acknowledged","")</f>
        <v>0</v>
      </c>
      <c r="I56" s="35" cm="1">
        <f t="array" ref="I56">_xlfn.IFS(AND(D56="Compliant",E56&lt;&gt;""),DATA!$Q$47,AND(D56="Compliant",E56="",F56=""),DATA!$Q$48,AND(D56="Compliant",F56&lt;&gt;"",E56=""),DATA!$Q$49,AND(D56="Partially Compliant",E56&lt;&gt;"",F56&lt;&gt;""),DATA!$Q$50,AND(D56="Partially Compliant",E56&lt;&gt;"",F56=""),DATA!$Q$51,AND(D56="Partially Compliant",E56="",F56=""),DATA!$Q$52,AND(D56="Partially Compliant",E56="",F56&lt;&gt;""),DATA!$Q$53,AND(D56="Not Compliant",F56&lt;&gt;""),DATA!$Q$54,AND(D56="Not Compliant",F56=""),DATA!$Q$55,AND(D56="Not Applicable",F56=""),DATA!$Q$56,AND(D56="Not Applicable",F56&lt;&gt;""),DATA!$Q$57,D56="",DATA!$Q$58,D56="Acknowledged","")</f>
        <v>0</v>
      </c>
    </row>
    <row r="57" spans="1:9" ht="16.5" thickBot="1">
      <c r="A57" s="88" t="s">
        <v>92</v>
      </c>
      <c r="B57" s="89"/>
      <c r="C57" s="89"/>
      <c r="D57" s="89"/>
      <c r="E57" s="89"/>
      <c r="F57" s="90"/>
      <c r="H57" s="41"/>
      <c r="I57" s="41"/>
    </row>
    <row r="58" spans="1:9" ht="16.5" thickBot="1">
      <c r="A58" s="67" t="s">
        <v>89</v>
      </c>
      <c r="B58" s="68"/>
      <c r="C58" s="11" t="s">
        <v>93</v>
      </c>
      <c r="D58" s="54"/>
      <c r="E58" s="54"/>
      <c r="F58" s="56"/>
      <c r="G58" s="2" t="s">
        <v>212</v>
      </c>
      <c r="H58" s="35" cm="1">
        <f t="array" ref="H58">_xlfn.IFS(AND(D58="Compliant",E58&lt;&gt;""),DATA!$Q$31,AND(D58="Compliant",E58="",F58=""),DATA!$Q$32,AND(D58="Compliant",F58&lt;&gt;"",E58=""),DATA!$Q$33,AND(D58="Partially Compliant",E58&lt;&gt;"",F58&lt;&gt;""),DATA!$Q$34,AND(D58="Partially Compliant",E58&lt;&gt;"",F58=""),DATA!$Q$35,AND(D58="Partially Compliant",E58="",F58=""),DATA!$Q$36,AND(D58="Partially Compliant",E58="",F58&lt;&gt;""),DATA!$Q$37,AND(D58="Not Compliant",F58&lt;&gt;""),DATA!$Q$38,AND(D58="Not Compliant",F58=""),DATA!$Q$39,AND(D58="Not Applicable",F58=""),DATA!$Q$40,AND(D58="Not Applicable",F58&lt;&gt;""),DATA!$Q$41,D58="",DATA!$Q$42,D58="Acknowledged","")</f>
        <v>0</v>
      </c>
      <c r="I58" s="35" cm="1">
        <f t="array" ref="I58">_xlfn.IFS(AND(D58="Compliant",E58&lt;&gt;""),DATA!$Q$47,AND(D58="Compliant",E58="",F58=""),DATA!$Q$48,AND(D58="Compliant",F58&lt;&gt;"",E58=""),DATA!$Q$49,AND(D58="Partially Compliant",E58&lt;&gt;"",F58&lt;&gt;""),DATA!$Q$50,AND(D58="Partially Compliant",E58&lt;&gt;"",F58=""),DATA!$Q$51,AND(D58="Partially Compliant",E58="",F58=""),DATA!$Q$52,AND(D58="Partially Compliant",E58="",F58&lt;&gt;""),DATA!$Q$53,AND(D58="Not Compliant",F58&lt;&gt;""),DATA!$Q$54,AND(D58="Not Compliant",F58=""),DATA!$Q$55,AND(D58="Not Applicable",F58=""),DATA!$Q$56,AND(D58="Not Applicable",F58&lt;&gt;""),DATA!$Q$57,D58="",DATA!$Q$58,D58="Acknowledged","")</f>
        <v>0</v>
      </c>
    </row>
    <row r="59" spans="1:9" ht="16.5" thickBot="1">
      <c r="A59" s="67" t="s">
        <v>90</v>
      </c>
      <c r="B59" s="68"/>
      <c r="C59" s="11" t="s">
        <v>94</v>
      </c>
      <c r="D59" s="54"/>
      <c r="E59" s="54"/>
      <c r="F59" s="56"/>
      <c r="G59" s="2" t="s">
        <v>212</v>
      </c>
      <c r="H59" s="35" cm="1">
        <f t="array" ref="H59">_xlfn.IFS(AND(D59="Compliant",E59&lt;&gt;""),DATA!$Q$31,AND(D59="Compliant",E59="",F59=""),DATA!$Q$32,AND(D59="Compliant",F59&lt;&gt;"",E59=""),DATA!$Q$33,AND(D59="Partially Compliant",E59&lt;&gt;"",F59&lt;&gt;""),DATA!$Q$34,AND(D59="Partially Compliant",E59&lt;&gt;"",F59=""),DATA!$Q$35,AND(D59="Partially Compliant",E59="",F59=""),DATA!$Q$36,AND(D59="Partially Compliant",E59="",F59&lt;&gt;""),DATA!$Q$37,AND(D59="Not Compliant",F59&lt;&gt;""),DATA!$Q$38,AND(D59="Not Compliant",F59=""),DATA!$Q$39,AND(D59="Not Applicable",F59=""),DATA!$Q$40,AND(D59="Not Applicable",F59&lt;&gt;""),DATA!$Q$41,D59="",DATA!$Q$42,D59="Acknowledged","")</f>
        <v>0</v>
      </c>
      <c r="I59" s="35" cm="1">
        <f t="array" ref="I59">_xlfn.IFS(AND(D59="Compliant",E59&lt;&gt;""),DATA!$Q$47,AND(D59="Compliant",E59="",F59=""),DATA!$Q$48,AND(D59="Compliant",F59&lt;&gt;"",E59=""),DATA!$Q$49,AND(D59="Partially Compliant",E59&lt;&gt;"",F59&lt;&gt;""),DATA!$Q$50,AND(D59="Partially Compliant",E59&lt;&gt;"",F59=""),DATA!$Q$51,AND(D59="Partially Compliant",E59="",F59=""),DATA!$Q$52,AND(D59="Partially Compliant",E59="",F59&lt;&gt;""),DATA!$Q$53,AND(D59="Not Compliant",F59&lt;&gt;""),DATA!$Q$54,AND(D59="Not Compliant",F59=""),DATA!$Q$55,AND(D59="Not Applicable",F59=""),DATA!$Q$56,AND(D59="Not Applicable",F59&lt;&gt;""),DATA!$Q$57,D59="",DATA!$Q$58,D59="Acknowledged","")</f>
        <v>0</v>
      </c>
    </row>
    <row r="60" spans="1:9" ht="16.5" thickBot="1">
      <c r="A60" s="67" t="s">
        <v>256</v>
      </c>
      <c r="B60" s="68"/>
      <c r="C60" s="11" t="s">
        <v>257</v>
      </c>
      <c r="D60" s="54"/>
      <c r="E60" s="54"/>
      <c r="F60" s="56"/>
      <c r="G60" s="2" t="s">
        <v>212</v>
      </c>
      <c r="H60" s="35" cm="1">
        <f t="array" ref="H60">_xlfn.IFS(AND(D60="Compliant",E60&lt;&gt;""),DATA!$Q$31,AND(D60="Compliant",E60="",F60=""),DATA!$Q$32,AND(D60="Compliant",F60&lt;&gt;"",E60=""),DATA!$Q$33,AND(D60="Partially Compliant",E60&lt;&gt;"",F60&lt;&gt;""),DATA!$Q$34,AND(D60="Partially Compliant",E60&lt;&gt;"",F60=""),DATA!$Q$35,AND(D60="Partially Compliant",E60="",F60=""),DATA!$Q$36,AND(D60="Partially Compliant",E60="",F60&lt;&gt;""),DATA!$Q$37,AND(D60="Not Compliant",F60&lt;&gt;""),DATA!$Q$38,AND(D60="Not Compliant",F60=""),DATA!$Q$39,AND(D60="Not Applicable",F60=""),DATA!$Q$40,AND(D60="Not Applicable",F60&lt;&gt;""),DATA!$Q$41,D60="",DATA!$Q$42,D60="Acknowledged","")</f>
        <v>0</v>
      </c>
      <c r="I60" s="35" cm="1">
        <f t="array" ref="I60">_xlfn.IFS(AND(D60="Compliant",E60&lt;&gt;""),DATA!$Q$47,AND(D60="Compliant",E60="",F60=""),DATA!$Q$48,AND(D60="Compliant",F60&lt;&gt;"",E60=""),DATA!$Q$49,AND(D60="Partially Compliant",E60&lt;&gt;"",F60&lt;&gt;""),DATA!$Q$50,AND(D60="Partially Compliant",E60&lt;&gt;"",F60=""),DATA!$Q$51,AND(D60="Partially Compliant",E60="",F60=""),DATA!$Q$52,AND(D60="Partially Compliant",E60="",F60&lt;&gt;""),DATA!$Q$53,AND(D60="Not Compliant",F60&lt;&gt;""),DATA!$Q$54,AND(D60="Not Compliant",F60=""),DATA!$Q$55,AND(D60="Not Applicable",F60=""),DATA!$Q$56,AND(D60="Not Applicable",F60&lt;&gt;""),DATA!$Q$57,D60="",DATA!$Q$58,D60="Acknowledged","")</f>
        <v>0</v>
      </c>
    </row>
    <row r="61" spans="1:9" ht="16.5" thickBot="1">
      <c r="A61" s="69" t="s">
        <v>91</v>
      </c>
      <c r="B61" s="70"/>
      <c r="C61" s="11" t="s">
        <v>95</v>
      </c>
      <c r="D61" s="54"/>
      <c r="E61" s="54"/>
      <c r="F61" s="56"/>
      <c r="G61" s="2" t="s">
        <v>212</v>
      </c>
      <c r="H61" s="35" cm="1">
        <f t="array" ref="H61">_xlfn.IFS(AND(D61="Compliant",E61&lt;&gt;""),DATA!$Q$31,AND(D61="Compliant",E61="",F61=""),DATA!$Q$32,AND(D61="Compliant",F61&lt;&gt;"",E61=""),DATA!$Q$33,AND(D61="Partially Compliant",E61&lt;&gt;"",F61&lt;&gt;""),DATA!$Q$34,AND(D61="Partially Compliant",E61&lt;&gt;"",F61=""),DATA!$Q$35,AND(D61="Partially Compliant",E61="",F61=""),DATA!$Q$36,AND(D61="Partially Compliant",E61="",F61&lt;&gt;""),DATA!$Q$37,AND(D61="Not Compliant",F61&lt;&gt;""),DATA!$Q$38,AND(D61="Not Compliant",F61=""),DATA!$Q$39,AND(D61="Not Applicable",F61=""),DATA!$Q$40,AND(D61="Not Applicable",F61&lt;&gt;""),DATA!$Q$41,D61="",DATA!$Q$42,D61="Acknowledged","")</f>
        <v>0</v>
      </c>
      <c r="I61" s="35" cm="1">
        <f t="array" ref="I61">_xlfn.IFS(AND(D61="Compliant",E61&lt;&gt;""),DATA!$Q$47,AND(D61="Compliant",E61="",F61=""),DATA!$Q$48,AND(D61="Compliant",F61&lt;&gt;"",E61=""),DATA!$Q$49,AND(D61="Partially Compliant",E61&lt;&gt;"",F61&lt;&gt;""),DATA!$Q$50,AND(D61="Partially Compliant",E61&lt;&gt;"",F61=""),DATA!$Q$51,AND(D61="Partially Compliant",E61="",F61=""),DATA!$Q$52,AND(D61="Partially Compliant",E61="",F61&lt;&gt;""),DATA!$Q$53,AND(D61="Not Compliant",F61&lt;&gt;""),DATA!$Q$54,AND(D61="Not Compliant",F61=""),DATA!$Q$55,AND(D61="Not Applicable",F61=""),DATA!$Q$56,AND(D61="Not Applicable",F61&lt;&gt;""),DATA!$Q$57,D61="",DATA!$Q$58,D61="Acknowledged","")</f>
        <v>0</v>
      </c>
    </row>
    <row r="62" spans="1:9" ht="16.5" thickBot="1">
      <c r="A62" s="96" t="s">
        <v>96</v>
      </c>
      <c r="B62" s="97"/>
      <c r="C62" s="11" t="s">
        <v>103</v>
      </c>
      <c r="D62" s="54"/>
      <c r="E62" s="54"/>
      <c r="F62" s="56"/>
      <c r="G62" s="2" t="s">
        <v>212</v>
      </c>
      <c r="H62" s="35" cm="1">
        <f t="array" ref="H62">_xlfn.IFS(AND(D62="Compliant",E62&lt;&gt;""),DATA!$Q$31,AND(D62="Compliant",E62="",F62=""),DATA!$Q$32,AND(D62="Compliant",F62&lt;&gt;"",E62=""),DATA!$Q$33,AND(D62="Partially Compliant",E62&lt;&gt;"",F62&lt;&gt;""),DATA!$Q$34,AND(D62="Partially Compliant",E62&lt;&gt;"",F62=""),DATA!$Q$35,AND(D62="Partially Compliant",E62="",F62=""),DATA!$Q$36,AND(D62="Partially Compliant",E62="",F62&lt;&gt;""),DATA!$Q$37,AND(D62="Not Compliant",F62&lt;&gt;""),DATA!$Q$38,AND(D62="Not Compliant",F62=""),DATA!$Q$39,AND(D62="Not Applicable",F62=""),DATA!$Q$40,AND(D62="Not Applicable",F62&lt;&gt;""),DATA!$Q$41,D62="",DATA!$Q$42,D62="Acknowledged","")</f>
        <v>0</v>
      </c>
      <c r="I62" s="35" cm="1">
        <f t="array" ref="I62">_xlfn.IFS(AND(D62="Compliant",E62&lt;&gt;""),DATA!$Q$47,AND(D62="Compliant",E62="",F62=""),DATA!$Q$48,AND(D62="Compliant",F62&lt;&gt;"",E62=""),DATA!$Q$49,AND(D62="Partially Compliant",E62&lt;&gt;"",F62&lt;&gt;""),DATA!$Q$50,AND(D62="Partially Compliant",E62&lt;&gt;"",F62=""),DATA!$Q$51,AND(D62="Partially Compliant",E62="",F62=""),DATA!$Q$52,AND(D62="Partially Compliant",E62="",F62&lt;&gt;""),DATA!$Q$53,AND(D62="Not Compliant",F62&lt;&gt;""),DATA!$Q$54,AND(D62="Not Compliant",F62=""),DATA!$Q$55,AND(D62="Not Applicable",F62=""),DATA!$Q$56,AND(D62="Not Applicable",F62&lt;&gt;""),DATA!$Q$57,D62="",DATA!$Q$58,D62="Acknowledged","")</f>
        <v>0</v>
      </c>
    </row>
    <row r="63" spans="1:9" ht="16.5" thickBot="1">
      <c r="A63" s="69" t="s">
        <v>17</v>
      </c>
      <c r="B63" s="70"/>
      <c r="C63" s="11" t="s">
        <v>104</v>
      </c>
      <c r="D63" s="54"/>
      <c r="E63" s="54"/>
      <c r="F63" s="56"/>
      <c r="G63" s="2" t="s">
        <v>212</v>
      </c>
      <c r="H63" s="35" cm="1">
        <f t="array" ref="H63">_xlfn.IFS(AND(D63="Compliant",E63&lt;&gt;""),DATA!$Q$31,AND(D63="Compliant",E63="",F63=""),DATA!$Q$32,AND(D63="Compliant",F63&lt;&gt;"",E63=""),DATA!$Q$33,AND(D63="Partially Compliant",E63&lt;&gt;"",F63&lt;&gt;""),DATA!$Q$34,AND(D63="Partially Compliant",E63&lt;&gt;"",F63=""),DATA!$Q$35,AND(D63="Partially Compliant",E63="",F63=""),DATA!$Q$36,AND(D63="Partially Compliant",E63="",F63&lt;&gt;""),DATA!$Q$37,AND(D63="Not Compliant",F63&lt;&gt;""),DATA!$Q$38,AND(D63="Not Compliant",F63=""),DATA!$Q$39,AND(D63="Not Applicable",F63=""),DATA!$Q$40,AND(D63="Not Applicable",F63&lt;&gt;""),DATA!$Q$41,D63="",DATA!$Q$42,D63="Acknowledged","")</f>
        <v>0</v>
      </c>
      <c r="I63" s="35" cm="1">
        <f t="array" ref="I63">_xlfn.IFS(AND(D63="Compliant",E63&lt;&gt;""),DATA!$Q$47,AND(D63="Compliant",E63="",F63=""),DATA!$Q$48,AND(D63="Compliant",F63&lt;&gt;"",E63=""),DATA!$Q$49,AND(D63="Partially Compliant",E63&lt;&gt;"",F63&lt;&gt;""),DATA!$Q$50,AND(D63="Partially Compliant",E63&lt;&gt;"",F63=""),DATA!$Q$51,AND(D63="Partially Compliant",E63="",F63=""),DATA!$Q$52,AND(D63="Partially Compliant",E63="",F63&lt;&gt;""),DATA!$Q$53,AND(D63="Not Compliant",F63&lt;&gt;""),DATA!$Q$54,AND(D63="Not Compliant",F63=""),DATA!$Q$55,AND(D63="Not Applicable",F63=""),DATA!$Q$56,AND(D63="Not Applicable",F63&lt;&gt;""),DATA!$Q$57,D63="",DATA!$Q$58,D63="Acknowledged","")</f>
        <v>0</v>
      </c>
    </row>
    <row r="64" spans="1:9" ht="16.5" thickBot="1">
      <c r="A64" s="69" t="s">
        <v>97</v>
      </c>
      <c r="B64" s="70"/>
      <c r="C64" s="11" t="s">
        <v>105</v>
      </c>
      <c r="D64" s="54"/>
      <c r="E64" s="54"/>
      <c r="F64" s="56"/>
      <c r="G64" s="2" t="s">
        <v>212</v>
      </c>
      <c r="H64" s="35" cm="1">
        <f t="array" ref="H64">_xlfn.IFS(AND(D64="Compliant",E64&lt;&gt;""),DATA!$Q$31,AND(D64="Compliant",E64="",F64=""),DATA!$Q$32,AND(D64="Compliant",F64&lt;&gt;"",E64=""),DATA!$Q$33,AND(D64="Partially Compliant",E64&lt;&gt;"",F64&lt;&gt;""),DATA!$Q$34,AND(D64="Partially Compliant",E64&lt;&gt;"",F64=""),DATA!$Q$35,AND(D64="Partially Compliant",E64="",F64=""),DATA!$Q$36,AND(D64="Partially Compliant",E64="",F64&lt;&gt;""),DATA!$Q$37,AND(D64="Not Compliant",F64&lt;&gt;""),DATA!$Q$38,AND(D64="Not Compliant",F64=""),DATA!$Q$39,AND(D64="Not Applicable",F64=""),DATA!$Q$40,AND(D64="Not Applicable",F64&lt;&gt;""),DATA!$Q$41,D64="",DATA!$Q$42,D64="Acknowledged","")</f>
        <v>0</v>
      </c>
      <c r="I64" s="35" cm="1">
        <f t="array" ref="I64">_xlfn.IFS(AND(D64="Compliant",E64&lt;&gt;""),DATA!$Q$47,AND(D64="Compliant",E64="",F64=""),DATA!$Q$48,AND(D64="Compliant",F64&lt;&gt;"",E64=""),DATA!$Q$49,AND(D64="Partially Compliant",E64&lt;&gt;"",F64&lt;&gt;""),DATA!$Q$50,AND(D64="Partially Compliant",E64&lt;&gt;"",F64=""),DATA!$Q$51,AND(D64="Partially Compliant",E64="",F64=""),DATA!$Q$52,AND(D64="Partially Compliant",E64="",F64&lt;&gt;""),DATA!$Q$53,AND(D64="Not Compliant",F64&lt;&gt;""),DATA!$Q$54,AND(D64="Not Compliant",F64=""),DATA!$Q$55,AND(D64="Not Applicable",F64=""),DATA!$Q$56,AND(D64="Not Applicable",F64&lt;&gt;""),DATA!$Q$57,D64="",DATA!$Q$58,D64="Acknowledged","")</f>
        <v>0</v>
      </c>
    </row>
    <row r="65" spans="1:9" ht="16.5" thickBot="1">
      <c r="A65" s="69" t="s">
        <v>98</v>
      </c>
      <c r="B65" s="70"/>
      <c r="C65" s="11" t="s">
        <v>106</v>
      </c>
      <c r="D65" s="54"/>
      <c r="E65" s="54"/>
      <c r="F65" s="56"/>
      <c r="G65" s="2" t="s">
        <v>212</v>
      </c>
      <c r="H65" s="35" cm="1">
        <f t="array" ref="H65">_xlfn.IFS(AND(D65="Compliant",E65&lt;&gt;""),DATA!$Q$31,AND(D65="Compliant",E65="",F65=""),DATA!$Q$32,AND(D65="Compliant",F65&lt;&gt;"",E65=""),DATA!$Q$33,AND(D65="Partially Compliant",E65&lt;&gt;"",F65&lt;&gt;""),DATA!$Q$34,AND(D65="Partially Compliant",E65&lt;&gt;"",F65=""),DATA!$Q$35,AND(D65="Partially Compliant",E65="",F65=""),DATA!$Q$36,AND(D65="Partially Compliant",E65="",F65&lt;&gt;""),DATA!$Q$37,AND(D65="Not Compliant",F65&lt;&gt;""),DATA!$Q$38,AND(D65="Not Compliant",F65=""),DATA!$Q$39,AND(D65="Not Applicable",F65=""),DATA!$Q$40,AND(D65="Not Applicable",F65&lt;&gt;""),DATA!$Q$41,D65="",DATA!$Q$42,D65="Acknowledged","")</f>
        <v>0</v>
      </c>
      <c r="I65" s="35" cm="1">
        <f t="array" ref="I65">_xlfn.IFS(AND(D65="Compliant",E65&lt;&gt;""),DATA!$Q$47,AND(D65="Compliant",E65="",F65=""),DATA!$Q$48,AND(D65="Compliant",F65&lt;&gt;"",E65=""),DATA!$Q$49,AND(D65="Partially Compliant",E65&lt;&gt;"",F65&lt;&gt;""),DATA!$Q$50,AND(D65="Partially Compliant",E65&lt;&gt;"",F65=""),DATA!$Q$51,AND(D65="Partially Compliant",E65="",F65=""),DATA!$Q$52,AND(D65="Partially Compliant",E65="",F65&lt;&gt;""),DATA!$Q$53,AND(D65="Not Compliant",F65&lt;&gt;""),DATA!$Q$54,AND(D65="Not Compliant",F65=""),DATA!$Q$55,AND(D65="Not Applicable",F65=""),DATA!$Q$56,AND(D65="Not Applicable",F65&lt;&gt;""),DATA!$Q$57,D65="",DATA!$Q$58,D65="Acknowledged","")</f>
        <v>0</v>
      </c>
    </row>
    <row r="66" spans="1:9" ht="16.5" thickBot="1">
      <c r="A66" s="69" t="s">
        <v>18</v>
      </c>
      <c r="B66" s="70"/>
      <c r="C66" s="11" t="s">
        <v>107</v>
      </c>
      <c r="D66" s="54"/>
      <c r="E66" s="54"/>
      <c r="F66" s="56"/>
      <c r="G66" s="2" t="s">
        <v>212</v>
      </c>
      <c r="H66" s="35" cm="1">
        <f t="array" ref="H66">_xlfn.IFS(AND(D66="Compliant",E66&lt;&gt;""),DATA!$Q$31,AND(D66="Compliant",E66="",F66=""),DATA!$Q$32,AND(D66="Compliant",F66&lt;&gt;"",E66=""),DATA!$Q$33,AND(D66="Partially Compliant",E66&lt;&gt;"",F66&lt;&gt;""),DATA!$Q$34,AND(D66="Partially Compliant",E66&lt;&gt;"",F66=""),DATA!$Q$35,AND(D66="Partially Compliant",E66="",F66=""),DATA!$Q$36,AND(D66="Partially Compliant",E66="",F66&lt;&gt;""),DATA!$Q$37,AND(D66="Not Compliant",F66&lt;&gt;""),DATA!$Q$38,AND(D66="Not Compliant",F66=""),DATA!$Q$39,AND(D66="Not Applicable",F66=""),DATA!$Q$40,AND(D66="Not Applicable",F66&lt;&gt;""),DATA!$Q$41,D66="",DATA!$Q$42,D66="Acknowledged","")</f>
        <v>0</v>
      </c>
      <c r="I66" s="35" cm="1">
        <f t="array" ref="I66">_xlfn.IFS(AND(D66="Compliant",E66&lt;&gt;""),DATA!$Q$47,AND(D66="Compliant",E66="",F66=""),DATA!$Q$48,AND(D66="Compliant",F66&lt;&gt;"",E66=""),DATA!$Q$49,AND(D66="Partially Compliant",E66&lt;&gt;"",F66&lt;&gt;""),DATA!$Q$50,AND(D66="Partially Compliant",E66&lt;&gt;"",F66=""),DATA!$Q$51,AND(D66="Partially Compliant",E66="",F66=""),DATA!$Q$52,AND(D66="Partially Compliant",E66="",F66&lt;&gt;""),DATA!$Q$53,AND(D66="Not Compliant",F66&lt;&gt;""),DATA!$Q$54,AND(D66="Not Compliant",F66=""),DATA!$Q$55,AND(D66="Not Applicable",F66=""),DATA!$Q$56,AND(D66="Not Applicable",F66&lt;&gt;""),DATA!$Q$57,D66="",DATA!$Q$58,D66="Acknowledged","")</f>
        <v>0</v>
      </c>
    </row>
    <row r="67" spans="1:9" ht="16.5" thickBot="1">
      <c r="A67" s="69" t="s">
        <v>99</v>
      </c>
      <c r="B67" s="70"/>
      <c r="C67" s="11" t="s">
        <v>108</v>
      </c>
      <c r="D67" s="54"/>
      <c r="E67" s="54"/>
      <c r="F67" s="56"/>
      <c r="G67" s="2" t="s">
        <v>236</v>
      </c>
      <c r="H67" s="35" cm="1">
        <f t="array" ref="H67">_xlfn.IFS(AND(D67="Compliant",E67&lt;&gt;""),DATA!$Q$31,AND(D67="Compliant",E67="",F67=""),DATA!$Q$32,AND(D67="Compliant",F67&lt;&gt;"",E67=""),DATA!$Q$33,AND(D67="Partially Compliant",E67&lt;&gt;"",F67&lt;&gt;""),DATA!$Q$34,AND(D67="Partially Compliant",E67&lt;&gt;"",F67=""),DATA!$Q$35,AND(D67="Partially Compliant",E67="",F67=""),DATA!$Q$36,AND(D67="Partially Compliant",E67="",F67&lt;&gt;""),DATA!$Q$37,AND(D67="Not Compliant",F67&lt;&gt;""),DATA!$Q$38,AND(D67="Not Compliant",F67=""),DATA!$Q$39,AND(D67="Not Applicable",F67=""),DATA!$Q$40,AND(D67="Not Applicable",F67&lt;&gt;""),DATA!$Q$41,D67="",DATA!$Q$42,D67="Acknowledged","")</f>
        <v>0</v>
      </c>
      <c r="I67" s="35" cm="1">
        <f t="array" ref="I67">_xlfn.IFS(AND(D67="Compliant",E67&lt;&gt;""),DATA!$Q$47,AND(D67="Compliant",E67="",F67=""),DATA!$Q$48,AND(D67="Compliant",F67&lt;&gt;"",E67=""),DATA!$Q$49,AND(D67="Partially Compliant",E67&lt;&gt;"",F67&lt;&gt;""),DATA!$Q$50,AND(D67="Partially Compliant",E67&lt;&gt;"",F67=""),DATA!$Q$51,AND(D67="Partially Compliant",E67="",F67=""),DATA!$Q$52,AND(D67="Partially Compliant",E67="",F67&lt;&gt;""),DATA!$Q$53,AND(D67="Not Compliant",F67&lt;&gt;""),DATA!$Q$54,AND(D67="Not Compliant",F67=""),DATA!$Q$55,AND(D67="Not Applicable",F67=""),DATA!$Q$56,AND(D67="Not Applicable",F67&lt;&gt;""),DATA!$Q$57,D67="",DATA!$Q$58,D67="Acknowledged","")</f>
        <v>0</v>
      </c>
    </row>
    <row r="68" spans="1:9" ht="16.5" thickBot="1">
      <c r="A68" s="69" t="s">
        <v>100</v>
      </c>
      <c r="B68" s="70"/>
      <c r="C68" s="11" t="s">
        <v>109</v>
      </c>
      <c r="D68" s="54"/>
      <c r="E68" s="54"/>
      <c r="F68" s="56"/>
      <c r="G68" s="2" t="s">
        <v>236</v>
      </c>
      <c r="H68" s="35" cm="1">
        <f t="array" ref="H68">_xlfn.IFS(AND(D68="Compliant",E68&lt;&gt;""),DATA!$Q$31,AND(D68="Compliant",E68="",F68=""),DATA!$Q$32,AND(D68="Compliant",F68&lt;&gt;"",E68=""),DATA!$Q$33,AND(D68="Partially Compliant",E68&lt;&gt;"",F68&lt;&gt;""),DATA!$Q$34,AND(D68="Partially Compliant",E68&lt;&gt;"",F68=""),DATA!$Q$35,AND(D68="Partially Compliant",E68="",F68=""),DATA!$Q$36,AND(D68="Partially Compliant",E68="",F68&lt;&gt;""),DATA!$Q$37,AND(D68="Not Compliant",F68&lt;&gt;""),DATA!$Q$38,AND(D68="Not Compliant",F68=""),DATA!$Q$39,AND(D68="Not Applicable",F68=""),DATA!$Q$40,AND(D68="Not Applicable",F68&lt;&gt;""),DATA!$Q$41,D68="",DATA!$Q$42,D68="Acknowledged","")</f>
        <v>0</v>
      </c>
      <c r="I68" s="35" cm="1">
        <f t="array" ref="I68">_xlfn.IFS(AND(D68="Compliant",E68&lt;&gt;""),DATA!$Q$47,AND(D68="Compliant",E68="",F68=""),DATA!$Q$48,AND(D68="Compliant",F68&lt;&gt;"",E68=""),DATA!$Q$49,AND(D68="Partially Compliant",E68&lt;&gt;"",F68&lt;&gt;""),DATA!$Q$50,AND(D68="Partially Compliant",E68&lt;&gt;"",F68=""),DATA!$Q$51,AND(D68="Partially Compliant",E68="",F68=""),DATA!$Q$52,AND(D68="Partially Compliant",E68="",F68&lt;&gt;""),DATA!$Q$53,AND(D68="Not Compliant",F68&lt;&gt;""),DATA!$Q$54,AND(D68="Not Compliant",F68=""),DATA!$Q$55,AND(D68="Not Applicable",F68=""),DATA!$Q$56,AND(D68="Not Applicable",F68&lt;&gt;""),DATA!$Q$57,D68="",DATA!$Q$58,D68="Acknowledged","")</f>
        <v>0</v>
      </c>
    </row>
    <row r="69" spans="1:9" ht="16.5" thickBot="1">
      <c r="A69" s="69" t="s">
        <v>101</v>
      </c>
      <c r="B69" s="70"/>
      <c r="C69" s="11" t="s">
        <v>110</v>
      </c>
      <c r="D69" s="54"/>
      <c r="E69" s="54"/>
      <c r="F69" s="56"/>
      <c r="G69" s="2" t="s">
        <v>212</v>
      </c>
      <c r="H69" s="35" cm="1">
        <f t="array" ref="H69">_xlfn.IFS(AND(D69="Compliant",E69&lt;&gt;""),DATA!$Q$31,AND(D69="Compliant",E69="",F69=""),DATA!$Q$32,AND(D69="Compliant",F69&lt;&gt;"",E69=""),DATA!$Q$33,AND(D69="Partially Compliant",E69&lt;&gt;"",F69&lt;&gt;""),DATA!$Q$34,AND(D69="Partially Compliant",E69&lt;&gt;"",F69=""),DATA!$Q$35,AND(D69="Partially Compliant",E69="",F69=""),DATA!$Q$36,AND(D69="Partially Compliant",E69="",F69&lt;&gt;""),DATA!$Q$37,AND(D69="Not Compliant",F69&lt;&gt;""),DATA!$Q$38,AND(D69="Not Compliant",F69=""),DATA!$Q$39,AND(D69="Not Applicable",F69=""),DATA!$Q$40,AND(D69="Not Applicable",F69&lt;&gt;""),DATA!$Q$41,D69="",DATA!$Q$42,D69="Acknowledged","")</f>
        <v>0</v>
      </c>
      <c r="I69" s="35" cm="1">
        <f t="array" ref="I69">_xlfn.IFS(AND(D69="Compliant",E69&lt;&gt;""),DATA!$Q$47,AND(D69="Compliant",E69="",F69=""),DATA!$Q$48,AND(D69="Compliant",F69&lt;&gt;"",E69=""),DATA!$Q$49,AND(D69="Partially Compliant",E69&lt;&gt;"",F69&lt;&gt;""),DATA!$Q$50,AND(D69="Partially Compliant",E69&lt;&gt;"",F69=""),DATA!$Q$51,AND(D69="Partially Compliant",E69="",F69=""),DATA!$Q$52,AND(D69="Partially Compliant",E69="",F69&lt;&gt;""),DATA!$Q$53,AND(D69="Not Compliant",F69&lt;&gt;""),DATA!$Q$54,AND(D69="Not Compliant",F69=""),DATA!$Q$55,AND(D69="Not Applicable",F69=""),DATA!$Q$56,AND(D69="Not Applicable",F69&lt;&gt;""),DATA!$Q$57,D69="",DATA!$Q$58,D69="Acknowledged","")</f>
        <v>0</v>
      </c>
    </row>
    <row r="70" spans="1:9" ht="16.5" thickBot="1">
      <c r="A70" s="69" t="s">
        <v>102</v>
      </c>
      <c r="B70" s="70"/>
      <c r="C70" s="6" t="s">
        <v>111</v>
      </c>
      <c r="D70" s="54"/>
      <c r="E70" s="50"/>
      <c r="F70" s="51"/>
      <c r="G70" s="2" t="s">
        <v>212</v>
      </c>
      <c r="H70" s="35" cm="1">
        <f t="array" ref="H70">_xlfn.IFS(AND(D70="Compliant",E70&lt;&gt;""),DATA!$Q$31,AND(D70="Compliant",E70="",F70=""),DATA!$Q$32,AND(D70="Compliant",F70&lt;&gt;"",E70=""),DATA!$Q$33,AND(D70="Partially Compliant",E70&lt;&gt;"",F70&lt;&gt;""),DATA!$Q$34,AND(D70="Partially Compliant",E70&lt;&gt;"",F70=""),DATA!$Q$35,AND(D70="Partially Compliant",E70="",F70=""),DATA!$Q$36,AND(D70="Partially Compliant",E70="",F70&lt;&gt;""),DATA!$Q$37,AND(D70="Not Compliant",F70&lt;&gt;""),DATA!$Q$38,AND(D70="Not Compliant",F70=""),DATA!$Q$39,AND(D70="Not Applicable",F70=""),DATA!$Q$40,AND(D70="Not Applicable",F70&lt;&gt;""),DATA!$Q$41,D70="",DATA!$Q$42,D70="Acknowledged","")</f>
        <v>0</v>
      </c>
      <c r="I70" s="35" cm="1">
        <f t="array" ref="I70">_xlfn.IFS(AND(D70="Compliant",E70&lt;&gt;""),DATA!$Q$47,AND(D70="Compliant",E70="",F70=""),DATA!$Q$48,AND(D70="Compliant",F70&lt;&gt;"",E70=""),DATA!$Q$49,AND(D70="Partially Compliant",E70&lt;&gt;"",F70&lt;&gt;""),DATA!$Q$50,AND(D70="Partially Compliant",E70&lt;&gt;"",F70=""),DATA!$Q$51,AND(D70="Partially Compliant",E70="",F70=""),DATA!$Q$52,AND(D70="Partially Compliant",E70="",F70&lt;&gt;""),DATA!$Q$53,AND(D70="Not Compliant",F70&lt;&gt;""),DATA!$Q$54,AND(D70="Not Compliant",F70=""),DATA!$Q$55,AND(D70="Not Applicable",F70=""),DATA!$Q$56,AND(D70="Not Applicable",F70&lt;&gt;""),DATA!$Q$57,D70="",DATA!$Q$58,D70="Acknowledged","")</f>
        <v>0</v>
      </c>
    </row>
    <row r="71" spans="1:9" ht="16.5" thickBot="1">
      <c r="A71" s="88" t="s">
        <v>117</v>
      </c>
      <c r="B71" s="89"/>
      <c r="C71" s="89"/>
      <c r="D71" s="89"/>
      <c r="E71" s="89"/>
      <c r="F71" s="90"/>
      <c r="H71" s="41"/>
      <c r="I71" s="41"/>
    </row>
    <row r="72" spans="1:9" ht="16.5" thickBot="1">
      <c r="A72" s="67" t="s">
        <v>112</v>
      </c>
      <c r="B72" s="68"/>
      <c r="C72" s="11" t="s">
        <v>118</v>
      </c>
      <c r="D72" s="54"/>
      <c r="E72" s="54"/>
      <c r="F72" s="56"/>
      <c r="G72" s="2" t="s">
        <v>212</v>
      </c>
      <c r="H72" s="35" cm="1">
        <f t="array" ref="H72">_xlfn.IFS(AND(D72="Compliant",E72&lt;&gt;""),DATA!$Q$31,AND(D72="Compliant",E72="",F72=""),DATA!$Q$32,AND(D72="Compliant",F72&lt;&gt;"",E72=""),DATA!$Q$33,AND(D72="Partially Compliant",E72&lt;&gt;"",F72&lt;&gt;""),DATA!$Q$34,AND(D72="Partially Compliant",E72&lt;&gt;"",F72=""),DATA!$Q$35,AND(D72="Partially Compliant",E72="",F72=""),DATA!$Q$36,AND(D72="Partially Compliant",E72="",F72&lt;&gt;""),DATA!$Q$37,AND(D72="Not Compliant",F72&lt;&gt;""),DATA!$Q$38,AND(D72="Not Compliant",F72=""),DATA!$Q$39,AND(D72="Not Applicable",F72=""),DATA!$Q$40,AND(D72="Not Applicable",F72&lt;&gt;""),DATA!$Q$41,D72="",DATA!$Q$42,D72="Acknowledged","")</f>
        <v>0</v>
      </c>
      <c r="I72" s="35" cm="1">
        <f t="array" ref="I72">_xlfn.IFS(AND(D72="Compliant",E72&lt;&gt;""),DATA!$Q$47,AND(D72="Compliant",E72="",F72=""),DATA!$Q$48,AND(D72="Compliant",F72&lt;&gt;"",E72=""),DATA!$Q$49,AND(D72="Partially Compliant",E72&lt;&gt;"",F72&lt;&gt;""),DATA!$Q$50,AND(D72="Partially Compliant",E72&lt;&gt;"",F72=""),DATA!$Q$51,AND(D72="Partially Compliant",E72="",F72=""),DATA!$Q$52,AND(D72="Partially Compliant",E72="",F72&lt;&gt;""),DATA!$Q$53,AND(D72="Not Compliant",F72&lt;&gt;""),DATA!$Q$54,AND(D72="Not Compliant",F72=""),DATA!$Q$55,AND(D72="Not Applicable",F72=""),DATA!$Q$56,AND(D72="Not Applicable",F72&lt;&gt;""),DATA!$Q$57,D72="",DATA!$Q$58,D72="Acknowledged","")</f>
        <v>0</v>
      </c>
    </row>
    <row r="73" spans="1:9" ht="16.5" thickBot="1">
      <c r="A73" s="67" t="s">
        <v>113</v>
      </c>
      <c r="B73" s="68"/>
      <c r="C73" s="11" t="s">
        <v>119</v>
      </c>
      <c r="D73" s="54"/>
      <c r="E73" s="54"/>
      <c r="F73" s="56"/>
      <c r="G73" s="2" t="s">
        <v>212</v>
      </c>
      <c r="H73" s="35" cm="1">
        <f t="array" ref="H73">_xlfn.IFS(AND(D73="Compliant",E73&lt;&gt;""),DATA!$Q$31,AND(D73="Compliant",E73="",F73=""),DATA!$Q$32,AND(D73="Compliant",F73&lt;&gt;"",E73=""),DATA!$Q$33,AND(D73="Partially Compliant",E73&lt;&gt;"",F73&lt;&gt;""),DATA!$Q$34,AND(D73="Partially Compliant",E73&lt;&gt;"",F73=""),DATA!$Q$35,AND(D73="Partially Compliant",E73="",F73=""),DATA!$Q$36,AND(D73="Partially Compliant",E73="",F73&lt;&gt;""),DATA!$Q$37,AND(D73="Not Compliant",F73&lt;&gt;""),DATA!$Q$38,AND(D73="Not Compliant",F73=""),DATA!$Q$39,AND(D73="Not Applicable",F73=""),DATA!$Q$40,AND(D73="Not Applicable",F73&lt;&gt;""),DATA!$Q$41,D73="",DATA!$Q$42,D73="Acknowledged","")</f>
        <v>0</v>
      </c>
      <c r="I73" s="35" cm="1">
        <f t="array" ref="I73">_xlfn.IFS(AND(D73="Compliant",E73&lt;&gt;""),DATA!$Q$47,AND(D73="Compliant",E73="",F73=""),DATA!$Q$48,AND(D73="Compliant",F73&lt;&gt;"",E73=""),DATA!$Q$49,AND(D73="Partially Compliant",E73&lt;&gt;"",F73&lt;&gt;""),DATA!$Q$50,AND(D73="Partially Compliant",E73&lt;&gt;"",F73=""),DATA!$Q$51,AND(D73="Partially Compliant",E73="",F73=""),DATA!$Q$52,AND(D73="Partially Compliant",E73="",F73&lt;&gt;""),DATA!$Q$53,AND(D73="Not Compliant",F73&lt;&gt;""),DATA!$Q$54,AND(D73="Not Compliant",F73=""),DATA!$Q$55,AND(D73="Not Applicable",F73=""),DATA!$Q$56,AND(D73="Not Applicable",F73&lt;&gt;""),DATA!$Q$57,D73="",DATA!$Q$58,D73="Acknowledged","")</f>
        <v>0</v>
      </c>
    </row>
    <row r="74" spans="1:9" ht="32.25" thickBot="1">
      <c r="A74" s="67" t="s">
        <v>114</v>
      </c>
      <c r="B74" s="68"/>
      <c r="C74" s="11" t="s">
        <v>120</v>
      </c>
      <c r="D74" s="54"/>
      <c r="E74" s="54"/>
      <c r="F74" s="56"/>
      <c r="G74" s="2" t="s">
        <v>212</v>
      </c>
      <c r="H74" s="35" cm="1">
        <f t="array" ref="H74">_xlfn.IFS(AND(D74="Compliant",E74&lt;&gt;""),DATA!$Q$31,AND(D74="Compliant",E74="",F74=""),DATA!$Q$32,AND(D74="Compliant",F74&lt;&gt;"",E74=""),DATA!$Q$33,AND(D74="Partially Compliant",E74&lt;&gt;"",F74&lt;&gt;""),DATA!$Q$34,AND(D74="Partially Compliant",E74&lt;&gt;"",F74=""),DATA!$Q$35,AND(D74="Partially Compliant",E74="",F74=""),DATA!$Q$36,AND(D74="Partially Compliant",E74="",F74&lt;&gt;""),DATA!$Q$37,AND(D74="Not Compliant",F74&lt;&gt;""),DATA!$Q$38,AND(D74="Not Compliant",F74=""),DATA!$Q$39,AND(D74="Not Applicable",F74=""),DATA!$Q$40,AND(D74="Not Applicable",F74&lt;&gt;""),DATA!$Q$41,D74="",DATA!$Q$42,D74="Acknowledged","")</f>
        <v>0</v>
      </c>
      <c r="I74" s="35" cm="1">
        <f t="array" ref="I74">_xlfn.IFS(AND(D74="Compliant",E74&lt;&gt;""),DATA!$Q$47,AND(D74="Compliant",E74="",F74=""),DATA!$Q$48,AND(D74="Compliant",F74&lt;&gt;"",E74=""),DATA!$Q$49,AND(D74="Partially Compliant",E74&lt;&gt;"",F74&lt;&gt;""),DATA!$Q$50,AND(D74="Partially Compliant",E74&lt;&gt;"",F74=""),DATA!$Q$51,AND(D74="Partially Compliant",E74="",F74=""),DATA!$Q$52,AND(D74="Partially Compliant",E74="",F74&lt;&gt;""),DATA!$Q$53,AND(D74="Not Compliant",F74&lt;&gt;""),DATA!$Q$54,AND(D74="Not Compliant",F74=""),DATA!$Q$55,AND(D74="Not Applicable",F74=""),DATA!$Q$56,AND(D74="Not Applicable",F74&lt;&gt;""),DATA!$Q$57,D74="",DATA!$Q$58,D74="Acknowledged","")</f>
        <v>0</v>
      </c>
    </row>
    <row r="75" spans="1:9" ht="32.25" thickBot="1">
      <c r="A75" s="67" t="s">
        <v>115</v>
      </c>
      <c r="B75" s="68"/>
      <c r="C75" s="11" t="s">
        <v>251</v>
      </c>
      <c r="D75" s="54"/>
      <c r="E75" s="54"/>
      <c r="F75" s="56"/>
      <c r="G75" s="2" t="s">
        <v>212</v>
      </c>
      <c r="H75" s="35" cm="1">
        <f t="array" ref="H75">_xlfn.IFS(AND(D75="Compliant",E75&lt;&gt;""),DATA!$Q$31,AND(D75="Compliant",E75="",F75=""),DATA!$Q$32,AND(D75="Compliant",F75&lt;&gt;"",E75=""),DATA!$Q$33,AND(D75="Partially Compliant",E75&lt;&gt;"",F75&lt;&gt;""),DATA!$Q$34,AND(D75="Partially Compliant",E75&lt;&gt;"",F75=""),DATA!$Q$35,AND(D75="Partially Compliant",E75="",F75=""),DATA!$Q$36,AND(D75="Partially Compliant",E75="",F75&lt;&gt;""),DATA!$Q$37,AND(D75="Not Compliant",F75&lt;&gt;""),DATA!$Q$38,AND(D75="Not Compliant",F75=""),DATA!$Q$39,AND(D75="Not Applicable",F75=""),DATA!$Q$40,AND(D75="Not Applicable",F75&lt;&gt;""),DATA!$Q$41,D75="",DATA!$Q$42,D75="Acknowledged","")</f>
        <v>0</v>
      </c>
      <c r="I75" s="35" cm="1">
        <f t="array" ref="I75">_xlfn.IFS(AND(D75="Compliant",E75&lt;&gt;""),DATA!$Q$47,AND(D75="Compliant",E75="",F75=""),DATA!$Q$48,AND(D75="Compliant",F75&lt;&gt;"",E75=""),DATA!$Q$49,AND(D75="Partially Compliant",E75&lt;&gt;"",F75&lt;&gt;""),DATA!$Q$50,AND(D75="Partially Compliant",E75&lt;&gt;"",F75=""),DATA!$Q$51,AND(D75="Partially Compliant",E75="",F75=""),DATA!$Q$52,AND(D75="Partially Compliant",E75="",F75&lt;&gt;""),DATA!$Q$53,AND(D75="Not Compliant",F75&lt;&gt;""),DATA!$Q$54,AND(D75="Not Compliant",F75=""),DATA!$Q$55,AND(D75="Not Applicable",F75=""),DATA!$Q$56,AND(D75="Not Applicable",F75&lt;&gt;""),DATA!$Q$57,D75="",DATA!$Q$58,D75="Acknowledged","")</f>
        <v>0</v>
      </c>
    </row>
    <row r="76" spans="1:9" ht="16.5" thickBot="1">
      <c r="A76" s="67" t="s">
        <v>116</v>
      </c>
      <c r="B76" s="68"/>
      <c r="C76" s="6" t="s">
        <v>121</v>
      </c>
      <c r="D76" s="54"/>
      <c r="E76" s="50"/>
      <c r="F76" s="51"/>
      <c r="G76" s="2" t="s">
        <v>212</v>
      </c>
      <c r="H76" s="35" cm="1">
        <f t="array" ref="H76">_xlfn.IFS(AND(D76="Compliant",E76&lt;&gt;""),DATA!$Q$31,AND(D76="Compliant",E76="",F76=""),DATA!$Q$32,AND(D76="Compliant",F76&lt;&gt;"",E76=""),DATA!$Q$33,AND(D76="Partially Compliant",E76&lt;&gt;"",F76&lt;&gt;""),DATA!$Q$34,AND(D76="Partially Compliant",E76&lt;&gt;"",F76=""),DATA!$Q$35,AND(D76="Partially Compliant",E76="",F76=""),DATA!$Q$36,AND(D76="Partially Compliant",E76="",F76&lt;&gt;""),DATA!$Q$37,AND(D76="Not Compliant",F76&lt;&gt;""),DATA!$Q$38,AND(D76="Not Compliant",F76=""),DATA!$Q$39,AND(D76="Not Applicable",F76=""),DATA!$Q$40,AND(D76="Not Applicable",F76&lt;&gt;""),DATA!$Q$41,D76="",DATA!$Q$42,D76="Acknowledged","")</f>
        <v>0</v>
      </c>
      <c r="I76" s="35" cm="1">
        <f t="array" ref="I76">_xlfn.IFS(AND(D76="Compliant",E76&lt;&gt;""),DATA!$Q$47,AND(D76="Compliant",E76="",F76=""),DATA!$Q$48,AND(D76="Compliant",F76&lt;&gt;"",E76=""),DATA!$Q$49,AND(D76="Partially Compliant",E76&lt;&gt;"",F76&lt;&gt;""),DATA!$Q$50,AND(D76="Partially Compliant",E76&lt;&gt;"",F76=""),DATA!$Q$51,AND(D76="Partially Compliant",E76="",F76=""),DATA!$Q$52,AND(D76="Partially Compliant",E76="",F76&lt;&gt;""),DATA!$Q$53,AND(D76="Not Compliant",F76&lt;&gt;""),DATA!$Q$54,AND(D76="Not Compliant",F76=""),DATA!$Q$55,AND(D76="Not Applicable",F76=""),DATA!$Q$56,AND(D76="Not Applicable",F76&lt;&gt;""),DATA!$Q$57,D76="",DATA!$Q$58,D76="Acknowledged","")</f>
        <v>0</v>
      </c>
    </row>
    <row r="77" spans="1:9" ht="16.5" thickBot="1">
      <c r="A77" s="88" t="s">
        <v>122</v>
      </c>
      <c r="B77" s="89"/>
      <c r="C77" s="89"/>
      <c r="D77" s="89"/>
      <c r="E77" s="89"/>
      <c r="F77" s="90"/>
      <c r="H77" s="41"/>
      <c r="I77" s="41"/>
    </row>
    <row r="78" spans="1:9" ht="16.5" thickBot="1">
      <c r="A78" s="67" t="s">
        <v>123</v>
      </c>
      <c r="B78" s="68"/>
      <c r="C78" s="11" t="s">
        <v>126</v>
      </c>
      <c r="D78" s="54"/>
      <c r="E78" s="54"/>
      <c r="F78" s="56"/>
      <c r="G78" s="2" t="s">
        <v>212</v>
      </c>
      <c r="H78" s="35" cm="1">
        <f t="array" ref="H78">_xlfn.IFS(AND(D78="Compliant",E78&lt;&gt;""),DATA!$Q$31,AND(D78="Compliant",E78="",F78=""),DATA!$Q$32,AND(D78="Compliant",F78&lt;&gt;"",E78=""),DATA!$Q$33,AND(D78="Partially Compliant",E78&lt;&gt;"",F78&lt;&gt;""),DATA!$Q$34,AND(D78="Partially Compliant",E78&lt;&gt;"",F78=""),DATA!$Q$35,AND(D78="Partially Compliant",E78="",F78=""),DATA!$Q$36,AND(D78="Partially Compliant",E78="",F78&lt;&gt;""),DATA!$Q$37,AND(D78="Not Compliant",F78&lt;&gt;""),DATA!$Q$38,AND(D78="Not Compliant",F78=""),DATA!$Q$39,AND(D78="Not Applicable",F78=""),DATA!$Q$40,AND(D78="Not Applicable",F78&lt;&gt;""),DATA!$Q$41,D78="",DATA!$Q$42,D78="Acknowledged","")</f>
        <v>0</v>
      </c>
      <c r="I78" s="35" cm="1">
        <f t="array" ref="I78">_xlfn.IFS(AND(D78="Compliant",E78&lt;&gt;""),DATA!$Q$47,AND(D78="Compliant",E78="",F78=""),DATA!$Q$48,AND(D78="Compliant",F78&lt;&gt;"",E78=""),DATA!$Q$49,AND(D78="Partially Compliant",E78&lt;&gt;"",F78&lt;&gt;""),DATA!$Q$50,AND(D78="Partially Compliant",E78&lt;&gt;"",F78=""),DATA!$Q$51,AND(D78="Partially Compliant",E78="",F78=""),DATA!$Q$52,AND(D78="Partially Compliant",E78="",F78&lt;&gt;""),DATA!$Q$53,AND(D78="Not Compliant",F78&lt;&gt;""),DATA!$Q$54,AND(D78="Not Compliant",F78=""),DATA!$Q$55,AND(D78="Not Applicable",F78=""),DATA!$Q$56,AND(D78="Not Applicable",F78&lt;&gt;""),DATA!$Q$57,D78="",DATA!$Q$58,D78="Acknowledged","")</f>
        <v>0</v>
      </c>
    </row>
    <row r="79" spans="1:9" ht="16.5" thickBot="1">
      <c r="A79" s="67" t="s">
        <v>124</v>
      </c>
      <c r="B79" s="68"/>
      <c r="C79" s="11" t="s">
        <v>127</v>
      </c>
      <c r="D79" s="54"/>
      <c r="E79" s="54"/>
      <c r="F79" s="56"/>
      <c r="G79" s="2" t="s">
        <v>212</v>
      </c>
      <c r="H79" s="35" cm="1">
        <f t="array" ref="H79">_xlfn.IFS(AND(D79="Compliant",E79&lt;&gt;""),DATA!$Q$31,AND(D79="Compliant",E79="",F79=""),DATA!$Q$32,AND(D79="Compliant",F79&lt;&gt;"",E79=""),DATA!$Q$33,AND(D79="Partially Compliant",E79&lt;&gt;"",F79&lt;&gt;""),DATA!$Q$34,AND(D79="Partially Compliant",E79&lt;&gt;"",F79=""),DATA!$Q$35,AND(D79="Partially Compliant",E79="",F79=""),DATA!$Q$36,AND(D79="Partially Compliant",E79="",F79&lt;&gt;""),DATA!$Q$37,AND(D79="Not Compliant",F79&lt;&gt;""),DATA!$Q$38,AND(D79="Not Compliant",F79=""),DATA!$Q$39,AND(D79="Not Applicable",F79=""),DATA!$Q$40,AND(D79="Not Applicable",F79&lt;&gt;""),DATA!$Q$41,D79="",DATA!$Q$42,D79="Acknowledged","")</f>
        <v>0</v>
      </c>
      <c r="I79" s="35" cm="1">
        <f t="array" ref="I79">_xlfn.IFS(AND(D79="Compliant",E79&lt;&gt;""),DATA!$Q$47,AND(D79="Compliant",E79="",F79=""),DATA!$Q$48,AND(D79="Compliant",F79&lt;&gt;"",E79=""),DATA!$Q$49,AND(D79="Partially Compliant",E79&lt;&gt;"",F79&lt;&gt;""),DATA!$Q$50,AND(D79="Partially Compliant",E79&lt;&gt;"",F79=""),DATA!$Q$51,AND(D79="Partially Compliant",E79="",F79=""),DATA!$Q$52,AND(D79="Partially Compliant",E79="",F79&lt;&gt;""),DATA!$Q$53,AND(D79="Not Compliant",F79&lt;&gt;""),DATA!$Q$54,AND(D79="Not Compliant",F79=""),DATA!$Q$55,AND(D79="Not Applicable",F79=""),DATA!$Q$56,AND(D79="Not Applicable",F79&lt;&gt;""),DATA!$Q$57,D79="",DATA!$Q$58,D79="Acknowledged","")</f>
        <v>0</v>
      </c>
    </row>
    <row r="80" spans="1:9" ht="16.5" thickBot="1">
      <c r="A80" s="69" t="s">
        <v>125</v>
      </c>
      <c r="B80" s="70"/>
      <c r="C80" s="5" t="s">
        <v>128</v>
      </c>
      <c r="D80" s="52"/>
      <c r="E80" s="55"/>
      <c r="F80" s="57"/>
      <c r="G80" s="2" t="s">
        <v>207</v>
      </c>
      <c r="H80" s="35" cm="1">
        <f t="array" ref="H80">_xlfn.IFS(AND(D80="Compliant",E80&lt;&gt;""),DATA!$Q$31,AND(D80="Compliant",E80="",F80=""),DATA!$Q$32,AND(D80="Compliant",F80&lt;&gt;"",E80=""),DATA!$Q$33,AND(D80="Partially Compliant",E80&lt;&gt;"",F80&lt;&gt;""),DATA!$Q$34,AND(D80="Partially Compliant",E80&lt;&gt;"",F80=""),DATA!$Q$35,AND(D80="Partially Compliant",E80="",F80=""),DATA!$Q$36,AND(D80="Partially Compliant",E80="",F80&lt;&gt;""),DATA!$Q$37,AND(D80="Not Compliant",F80&lt;&gt;""),DATA!$Q$38,AND(D80="Not Compliant",F80=""),DATA!$Q$39,AND(D80="Not Applicable",F80=""),DATA!$Q$40,AND(D80="Not Applicable",F80&lt;&gt;""),DATA!$Q$41,D80="",DATA!$Q$42,D80="Acknowledged","")</f>
        <v>0</v>
      </c>
      <c r="I80" s="35" cm="1">
        <f t="array" ref="I80">_xlfn.IFS(AND(D80="Compliant",E80&lt;&gt;""),DATA!$Q$47,AND(D80="Compliant",E80="",F80=""),DATA!$Q$48,AND(D80="Compliant",F80&lt;&gt;"",E80=""),DATA!$Q$49,AND(D80="Partially Compliant",E80&lt;&gt;"",F80&lt;&gt;""),DATA!$Q$50,AND(D80="Partially Compliant",E80&lt;&gt;"",F80=""),DATA!$Q$51,AND(D80="Partially Compliant",E80="",F80=""),DATA!$Q$52,AND(D80="Partially Compliant",E80="",F80&lt;&gt;""),DATA!$Q$53,AND(D80="Not Compliant",F80&lt;&gt;""),DATA!$Q$54,AND(D80="Not Compliant",F80=""),DATA!$Q$55,AND(D80="Not Applicable",F80=""),DATA!$Q$56,AND(D80="Not Applicable",F80&lt;&gt;""),DATA!$Q$57,D80="",DATA!$Q$58,D80="Acknowledged","")</f>
        <v>0</v>
      </c>
    </row>
    <row r="81" spans="1:9" ht="16.5" thickBot="1">
      <c r="A81" s="88" t="s">
        <v>151</v>
      </c>
      <c r="B81" s="89"/>
      <c r="C81" s="89"/>
      <c r="D81" s="89"/>
      <c r="E81" s="89"/>
      <c r="F81" s="90"/>
      <c r="H81" s="41"/>
      <c r="I81" s="41"/>
    </row>
    <row r="82" spans="1:9" ht="16.5" thickBot="1">
      <c r="A82" s="86">
        <v>11</v>
      </c>
      <c r="B82" s="87"/>
      <c r="C82" s="8" t="s">
        <v>152</v>
      </c>
      <c r="D82" s="54"/>
      <c r="E82" s="58"/>
      <c r="F82" s="59"/>
      <c r="G82" s="2" t="s">
        <v>212</v>
      </c>
      <c r="H82" s="35" cm="1">
        <f t="array" ref="H82">_xlfn.IFS(AND(D82="Compliant",E82&lt;&gt;""),DATA!$Q$31,AND(D82="Compliant",E82="",F82=""),DATA!$Q$32,AND(D82="Compliant",F82&lt;&gt;"",E82=""),DATA!$Q$33,AND(D82="Partially Compliant",E82&lt;&gt;"",F82&lt;&gt;""),DATA!$Q$34,AND(D82="Partially Compliant",E82&lt;&gt;"",F82=""),DATA!$Q$35,AND(D82="Partially Compliant",E82="",F82=""),DATA!$Q$36,AND(D82="Partially Compliant",E82="",F82&lt;&gt;""),DATA!$Q$37,AND(D82="Not Compliant",F82&lt;&gt;""),DATA!$Q$38,AND(D82="Not Compliant",F82=""),DATA!$Q$39,AND(D82="Not Applicable",F82=""),DATA!$Q$40,AND(D82="Not Applicable",F82&lt;&gt;""),DATA!$Q$41,D82="",DATA!$Q$42,D82="Acknowledged","")</f>
        <v>0</v>
      </c>
      <c r="I82" s="35" cm="1">
        <f t="array" ref="I82">_xlfn.IFS(AND(D82="Compliant",E82&lt;&gt;""),DATA!$Q$47,AND(D82="Compliant",E82="",F82=""),DATA!$Q$48,AND(D82="Compliant",F82&lt;&gt;"",E82=""),DATA!$Q$49,AND(D82="Partially Compliant",E82&lt;&gt;"",F82&lt;&gt;""),DATA!$Q$50,AND(D82="Partially Compliant",E82&lt;&gt;"",F82=""),DATA!$Q$51,AND(D82="Partially Compliant",E82="",F82=""),DATA!$Q$52,AND(D82="Partially Compliant",E82="",F82&lt;&gt;""),DATA!$Q$53,AND(D82="Not Compliant",F82&lt;&gt;""),DATA!$Q$54,AND(D82="Not Compliant",F82=""),DATA!$Q$55,AND(D82="Not Applicable",F82=""),DATA!$Q$56,AND(D82="Not Applicable",F82&lt;&gt;""),DATA!$Q$57,D82="",DATA!$Q$58,D82="Acknowledged","")</f>
        <v>0</v>
      </c>
    </row>
    <row r="83" spans="1:9" ht="32.25" thickBot="1">
      <c r="A83" s="67" t="s">
        <v>129</v>
      </c>
      <c r="B83" s="68"/>
      <c r="C83" s="11" t="s">
        <v>153</v>
      </c>
      <c r="D83" s="54"/>
      <c r="E83" s="54"/>
      <c r="F83" s="56"/>
      <c r="G83" s="2" t="s">
        <v>212</v>
      </c>
      <c r="H83" s="35" cm="1">
        <f t="array" ref="H83">_xlfn.IFS(AND(D83="Compliant",E83&lt;&gt;""),DATA!$Q$31,AND(D83="Compliant",E83="",F83=""),DATA!$Q$32,AND(D83="Compliant",F83&lt;&gt;"",E83=""),DATA!$Q$33,AND(D83="Partially Compliant",E83&lt;&gt;"",F83&lt;&gt;""),DATA!$Q$34,AND(D83="Partially Compliant",E83&lt;&gt;"",F83=""),DATA!$Q$35,AND(D83="Partially Compliant",E83="",F83=""),DATA!$Q$36,AND(D83="Partially Compliant",E83="",F83&lt;&gt;""),DATA!$Q$37,AND(D83="Not Compliant",F83&lt;&gt;""),DATA!$Q$38,AND(D83="Not Compliant",F83=""),DATA!$Q$39,AND(D83="Not Applicable",F83=""),DATA!$Q$40,AND(D83="Not Applicable",F83&lt;&gt;""),DATA!$Q$41,D83="",DATA!$Q$42,D83="Acknowledged","")</f>
        <v>0</v>
      </c>
      <c r="I83" s="35" cm="1">
        <f t="array" ref="I83">_xlfn.IFS(AND(D83="Compliant",E83&lt;&gt;""),DATA!$Q$47,AND(D83="Compliant",E83="",F83=""),DATA!$Q$48,AND(D83="Compliant",F83&lt;&gt;"",E83=""),DATA!$Q$49,AND(D83="Partially Compliant",E83&lt;&gt;"",F83&lt;&gt;""),DATA!$Q$50,AND(D83="Partially Compliant",E83&lt;&gt;"",F83=""),DATA!$Q$51,AND(D83="Partially Compliant",E83="",F83=""),DATA!$Q$52,AND(D83="Partially Compliant",E83="",F83&lt;&gt;""),DATA!$Q$53,AND(D83="Not Compliant",F83&lt;&gt;""),DATA!$Q$54,AND(D83="Not Compliant",F83=""),DATA!$Q$55,AND(D83="Not Applicable",F83=""),DATA!$Q$56,AND(D83="Not Applicable",F83&lt;&gt;""),DATA!$Q$57,D83="",DATA!$Q$58,D83="Acknowledged","")</f>
        <v>0</v>
      </c>
    </row>
    <row r="84" spans="1:9" ht="16.5" thickBot="1">
      <c r="A84" s="67" t="s">
        <v>130</v>
      </c>
      <c r="B84" s="68"/>
      <c r="C84" s="11" t="s">
        <v>154</v>
      </c>
      <c r="D84" s="50"/>
      <c r="E84" s="54"/>
      <c r="F84" s="56"/>
      <c r="G84" s="2" t="s">
        <v>215</v>
      </c>
      <c r="H84" s="35" cm="1">
        <f t="array" ref="H84">_xlfn.IFS(AND(D84="Compliant",E84&lt;&gt;""),DATA!$Q$31,AND(D84="Compliant",E84="",F84=""),DATA!$Q$32,AND(D84="Compliant",F84&lt;&gt;"",E84=""),DATA!$Q$33,AND(D84="Partially Compliant",E84&lt;&gt;"",F84&lt;&gt;""),DATA!$Q$34,AND(D84="Partially Compliant",E84&lt;&gt;"",F84=""),DATA!$Q$35,AND(D84="Partially Compliant",E84="",F84=""),DATA!$Q$36,AND(D84="Partially Compliant",E84="",F84&lt;&gt;""),DATA!$Q$37,AND(D84="Not Compliant",F84&lt;&gt;""),DATA!$Q$38,AND(D84="Not Compliant",F84=""),DATA!$Q$39,AND(D84="Not Applicable",F84=""),DATA!$Q$40,AND(D84="Not Applicable",F84&lt;&gt;""),DATA!$Q$41,D84="",DATA!$Q$42,D84="Acknowledged","")</f>
        <v>0</v>
      </c>
      <c r="I84" s="35" cm="1">
        <f t="array" ref="I84">_xlfn.IFS(AND(D84="Compliant",E84&lt;&gt;""),DATA!$Q$47,AND(D84="Compliant",E84="",F84=""),DATA!$Q$48,AND(D84="Compliant",F84&lt;&gt;"",E84=""),DATA!$Q$49,AND(D84="Partially Compliant",E84&lt;&gt;"",F84&lt;&gt;""),DATA!$Q$50,AND(D84="Partially Compliant",E84&lt;&gt;"",F84=""),DATA!$Q$51,AND(D84="Partially Compliant",E84="",F84=""),DATA!$Q$52,AND(D84="Partially Compliant",E84="",F84&lt;&gt;""),DATA!$Q$53,AND(D84="Not Compliant",F84&lt;&gt;""),DATA!$Q$54,AND(D84="Not Compliant",F84=""),DATA!$Q$55,AND(D84="Not Applicable",F84=""),DATA!$Q$56,AND(D84="Not Applicable",F84&lt;&gt;""),DATA!$Q$57,D84="",DATA!$Q$58,D84="Acknowledged","")</f>
        <v>0</v>
      </c>
    </row>
    <row r="85" spans="1:9" ht="32.25" thickBot="1">
      <c r="A85" s="67" t="s">
        <v>131</v>
      </c>
      <c r="B85" s="68"/>
      <c r="C85" s="11" t="s">
        <v>155</v>
      </c>
      <c r="D85" s="54"/>
      <c r="E85" s="54"/>
      <c r="F85" s="56"/>
      <c r="G85" s="2" t="s">
        <v>212</v>
      </c>
      <c r="H85" s="35" cm="1">
        <f t="array" ref="H85">_xlfn.IFS(AND(D85="Compliant",E85&lt;&gt;""),DATA!$Q$31,AND(D85="Compliant",E85="",F85=""),DATA!$Q$32,AND(D85="Compliant",F85&lt;&gt;"",E85=""),DATA!$Q$33,AND(D85="Partially Compliant",E85&lt;&gt;"",F85&lt;&gt;""),DATA!$Q$34,AND(D85="Partially Compliant",E85&lt;&gt;"",F85=""),DATA!$Q$35,AND(D85="Partially Compliant",E85="",F85=""),DATA!$Q$36,AND(D85="Partially Compliant",E85="",F85&lt;&gt;""),DATA!$Q$37,AND(D85="Not Compliant",F85&lt;&gt;""),DATA!$Q$38,AND(D85="Not Compliant",F85=""),DATA!$Q$39,AND(D85="Not Applicable",F85=""),DATA!$Q$40,AND(D85="Not Applicable",F85&lt;&gt;""),DATA!$Q$41,D85="",DATA!$Q$42,D85="Acknowledged","")</f>
        <v>0</v>
      </c>
      <c r="I85" s="35" cm="1">
        <f t="array" ref="I85">_xlfn.IFS(AND(D85="Compliant",E85&lt;&gt;""),DATA!$Q$47,AND(D85="Compliant",E85="",F85=""),DATA!$Q$48,AND(D85="Compliant",F85&lt;&gt;"",E85=""),DATA!$Q$49,AND(D85="Partially Compliant",E85&lt;&gt;"",F85&lt;&gt;""),DATA!$Q$50,AND(D85="Partially Compliant",E85&lt;&gt;"",F85=""),DATA!$Q$51,AND(D85="Partially Compliant",E85="",F85=""),DATA!$Q$52,AND(D85="Partially Compliant",E85="",F85&lt;&gt;""),DATA!$Q$53,AND(D85="Not Compliant",F85&lt;&gt;""),DATA!$Q$54,AND(D85="Not Compliant",F85=""),DATA!$Q$55,AND(D85="Not Applicable",F85=""),DATA!$Q$56,AND(D85="Not Applicable",F85&lt;&gt;""),DATA!$Q$57,D85="",DATA!$Q$58,D85="Acknowledged","")</f>
        <v>0</v>
      </c>
    </row>
    <row r="86" spans="1:9" ht="16.5" thickBot="1">
      <c r="A86" s="69" t="s">
        <v>132</v>
      </c>
      <c r="B86" s="70"/>
      <c r="C86" s="11" t="s">
        <v>156</v>
      </c>
      <c r="D86" s="54"/>
      <c r="E86" s="54"/>
      <c r="F86" s="56"/>
      <c r="G86" s="2" t="s">
        <v>212</v>
      </c>
      <c r="H86" s="35" cm="1">
        <f t="array" ref="H86">_xlfn.IFS(AND(D86="Compliant",E86&lt;&gt;""),DATA!$Q$31,AND(D86="Compliant",E86="",F86=""),DATA!$Q$32,AND(D86="Compliant",F86&lt;&gt;"",E86=""),DATA!$Q$33,AND(D86="Partially Compliant",E86&lt;&gt;"",F86&lt;&gt;""),DATA!$Q$34,AND(D86="Partially Compliant",E86&lt;&gt;"",F86=""),DATA!$Q$35,AND(D86="Partially Compliant",E86="",F86=""),DATA!$Q$36,AND(D86="Partially Compliant",E86="",F86&lt;&gt;""),DATA!$Q$37,AND(D86="Not Compliant",F86&lt;&gt;""),DATA!$Q$38,AND(D86="Not Compliant",F86=""),DATA!$Q$39,AND(D86="Not Applicable",F86=""),DATA!$Q$40,AND(D86="Not Applicable",F86&lt;&gt;""),DATA!$Q$41,D86="",DATA!$Q$42,D86="Acknowledged","")</f>
        <v>0</v>
      </c>
      <c r="I86" s="35" cm="1">
        <f t="array" ref="I86">_xlfn.IFS(AND(D86="Compliant",E86&lt;&gt;""),DATA!$Q$47,AND(D86="Compliant",E86="",F86=""),DATA!$Q$48,AND(D86="Compliant",F86&lt;&gt;"",E86=""),DATA!$Q$49,AND(D86="Partially Compliant",E86&lt;&gt;"",F86&lt;&gt;""),DATA!$Q$50,AND(D86="Partially Compliant",E86&lt;&gt;"",F86=""),DATA!$Q$51,AND(D86="Partially Compliant",E86="",F86=""),DATA!$Q$52,AND(D86="Partially Compliant",E86="",F86&lt;&gt;""),DATA!$Q$53,AND(D86="Not Compliant",F86&lt;&gt;""),DATA!$Q$54,AND(D86="Not Compliant",F86=""),DATA!$Q$55,AND(D86="Not Applicable",F86=""),DATA!$Q$56,AND(D86="Not Applicable",F86&lt;&gt;""),DATA!$Q$57,D86="",DATA!$Q$58,D86="Acknowledged","")</f>
        <v>0</v>
      </c>
    </row>
    <row r="87" spans="1:9" ht="16.5" thickBot="1">
      <c r="A87" s="67" t="s">
        <v>258</v>
      </c>
      <c r="B87" s="68"/>
      <c r="C87" s="11" t="s">
        <v>259</v>
      </c>
      <c r="D87" s="54"/>
      <c r="E87" s="54"/>
      <c r="F87" s="56"/>
      <c r="G87" s="2" t="s">
        <v>212</v>
      </c>
      <c r="H87" s="35" cm="1">
        <f t="array" ref="H87">_xlfn.IFS(AND(D87="Compliant",E87&lt;&gt;""),DATA!$Q$31,AND(D87="Compliant",E87="",F87=""),DATA!$Q$32,AND(D87="Compliant",F87&lt;&gt;"",E87=""),DATA!$Q$33,AND(D87="Partially Compliant",E87&lt;&gt;"",F87&lt;&gt;""),DATA!$Q$34,AND(D87="Partially Compliant",E87&lt;&gt;"",F87=""),DATA!$Q$35,AND(D87="Partially Compliant",E87="",F87=""),DATA!$Q$36,AND(D87="Partially Compliant",E87="",F87&lt;&gt;""),DATA!$Q$37,AND(D87="Not Compliant",F87&lt;&gt;""),DATA!$Q$38,AND(D87="Not Compliant",F87=""),DATA!$Q$39,AND(D87="Not Applicable",F87=""),DATA!$Q$40,AND(D87="Not Applicable",F87&lt;&gt;""),DATA!$Q$41,D87="",DATA!$Q$42,D87="Acknowledged","")</f>
        <v>0</v>
      </c>
      <c r="I87" s="35" cm="1">
        <f t="array" ref="I87">_xlfn.IFS(AND(D87="Compliant",E87&lt;&gt;""),DATA!$Q$47,AND(D87="Compliant",E87="",F87=""),DATA!$Q$48,AND(D87="Compliant",F87&lt;&gt;"",E87=""),DATA!$Q$49,AND(D87="Partially Compliant",E87&lt;&gt;"",F87&lt;&gt;""),DATA!$Q$50,AND(D87="Partially Compliant",E87&lt;&gt;"",F87=""),DATA!$Q$51,AND(D87="Partially Compliant",E87="",F87=""),DATA!$Q$52,AND(D87="Partially Compliant",E87="",F87&lt;&gt;""),DATA!$Q$53,AND(D87="Not Compliant",F87&lt;&gt;""),DATA!$Q$54,AND(D87="Not Compliant",F87=""),DATA!$Q$55,AND(D87="Not Applicable",F87=""),DATA!$Q$56,AND(D87="Not Applicable",F87&lt;&gt;""),DATA!$Q$57,D87="",DATA!$Q$58,D87="Acknowledged","")</f>
        <v>0</v>
      </c>
    </row>
    <row r="88" spans="1:9" ht="16.5" thickBot="1">
      <c r="A88" s="69" t="s">
        <v>133</v>
      </c>
      <c r="B88" s="70"/>
      <c r="C88" s="11" t="s">
        <v>157</v>
      </c>
      <c r="D88" s="54"/>
      <c r="E88" s="54"/>
      <c r="F88" s="56"/>
      <c r="G88" s="2" t="s">
        <v>212</v>
      </c>
      <c r="H88" s="35" cm="1">
        <f t="array" ref="H88">_xlfn.IFS(AND(D88="Compliant",E88&lt;&gt;""),DATA!$Q$31,AND(D88="Compliant",E88="",F88=""),DATA!$Q$32,AND(D88="Compliant",F88&lt;&gt;"",E88=""),DATA!$Q$33,AND(D88="Partially Compliant",E88&lt;&gt;"",F88&lt;&gt;""),DATA!$Q$34,AND(D88="Partially Compliant",E88&lt;&gt;"",F88=""),DATA!$Q$35,AND(D88="Partially Compliant",E88="",F88=""),DATA!$Q$36,AND(D88="Partially Compliant",E88="",F88&lt;&gt;""),DATA!$Q$37,AND(D88="Not Compliant",F88&lt;&gt;""),DATA!$Q$38,AND(D88="Not Compliant",F88=""),DATA!$Q$39,AND(D88="Not Applicable",F88=""),DATA!$Q$40,AND(D88="Not Applicable",F88&lt;&gt;""),DATA!$Q$41,D88="",DATA!$Q$42,D88="Acknowledged","")</f>
        <v>0</v>
      </c>
      <c r="I88" s="35" cm="1">
        <f t="array" ref="I88">_xlfn.IFS(AND(D88="Compliant",E88&lt;&gt;""),DATA!$Q$47,AND(D88="Compliant",E88="",F88=""),DATA!$Q$48,AND(D88="Compliant",F88&lt;&gt;"",E88=""),DATA!$Q$49,AND(D88="Partially Compliant",E88&lt;&gt;"",F88&lt;&gt;""),DATA!$Q$50,AND(D88="Partially Compliant",E88&lt;&gt;"",F88=""),DATA!$Q$51,AND(D88="Partially Compliant",E88="",F88=""),DATA!$Q$52,AND(D88="Partially Compliant",E88="",F88&lt;&gt;""),DATA!$Q$53,AND(D88="Not Compliant",F88&lt;&gt;""),DATA!$Q$54,AND(D88="Not Compliant",F88=""),DATA!$Q$55,AND(D88="Not Applicable",F88=""),DATA!$Q$56,AND(D88="Not Applicable",F88&lt;&gt;""),DATA!$Q$57,D88="",DATA!$Q$58,D88="Acknowledged","")</f>
        <v>0</v>
      </c>
    </row>
    <row r="89" spans="1:9" ht="16.5" thickBot="1">
      <c r="A89" s="69" t="s">
        <v>134</v>
      </c>
      <c r="B89" s="70"/>
      <c r="C89" s="11" t="s">
        <v>158</v>
      </c>
      <c r="D89" s="54"/>
      <c r="E89" s="54"/>
      <c r="F89" s="56"/>
      <c r="G89" s="2" t="s">
        <v>215</v>
      </c>
      <c r="H89" s="35" cm="1">
        <f t="array" ref="H89">_xlfn.IFS(AND(D89="Compliant",E89&lt;&gt;""),DATA!$Q$31,AND(D89="Compliant",E89="",F89=""),DATA!$Q$32,AND(D89="Compliant",F89&lt;&gt;"",E89=""),DATA!$Q$33,AND(D89="Partially Compliant",E89&lt;&gt;"",F89&lt;&gt;""),DATA!$Q$34,AND(D89="Partially Compliant",E89&lt;&gt;"",F89=""),DATA!$Q$35,AND(D89="Partially Compliant",E89="",F89=""),DATA!$Q$36,AND(D89="Partially Compliant",E89="",F89&lt;&gt;""),DATA!$Q$37,AND(D89="Not Compliant",F89&lt;&gt;""),DATA!$Q$38,AND(D89="Not Compliant",F89=""),DATA!$Q$39,AND(D89="Not Applicable",F89=""),DATA!$Q$40,AND(D89="Not Applicable",F89&lt;&gt;""),DATA!$Q$41,D89="",DATA!$Q$42,D89="Acknowledged","")</f>
        <v>0</v>
      </c>
      <c r="I89" s="35" cm="1">
        <f t="array" ref="I89">_xlfn.IFS(AND(D89="Compliant",E89&lt;&gt;""),DATA!$Q$47,AND(D89="Compliant",E89="",F89=""),DATA!$Q$48,AND(D89="Compliant",F89&lt;&gt;"",E89=""),DATA!$Q$49,AND(D89="Partially Compliant",E89&lt;&gt;"",F89&lt;&gt;""),DATA!$Q$50,AND(D89="Partially Compliant",E89&lt;&gt;"",F89=""),DATA!$Q$51,AND(D89="Partially Compliant",E89="",F89=""),DATA!$Q$52,AND(D89="Partially Compliant",E89="",F89&lt;&gt;""),DATA!$Q$53,AND(D89="Not Compliant",F89&lt;&gt;""),DATA!$Q$54,AND(D89="Not Compliant",F89=""),DATA!$Q$55,AND(D89="Not Applicable",F89=""),DATA!$Q$56,AND(D89="Not Applicable",F89&lt;&gt;""),DATA!$Q$57,D89="",DATA!$Q$58,D89="Acknowledged","")</f>
        <v>0</v>
      </c>
    </row>
    <row r="90" spans="1:9" ht="16.5" thickBot="1">
      <c r="A90" s="67" t="s">
        <v>135</v>
      </c>
      <c r="B90" s="68"/>
      <c r="C90" s="11" t="s">
        <v>159</v>
      </c>
      <c r="D90" s="52"/>
      <c r="E90" s="54"/>
      <c r="F90" s="56"/>
      <c r="G90" s="2" t="s">
        <v>207</v>
      </c>
      <c r="H90" s="35" cm="1">
        <f t="array" ref="H90">_xlfn.IFS(AND(D90="Compliant",E90&lt;&gt;""),DATA!$Q$31,AND(D90="Compliant",E90="",F90=""),DATA!$Q$32,AND(D90="Compliant",F90&lt;&gt;"",E90=""),DATA!$Q$33,AND(D90="Partially Compliant",E90&lt;&gt;"",F90&lt;&gt;""),DATA!$Q$34,AND(D90="Partially Compliant",E90&lt;&gt;"",F90=""),DATA!$Q$35,AND(D90="Partially Compliant",E90="",F90=""),DATA!$Q$36,AND(D90="Partially Compliant",E90="",F90&lt;&gt;""),DATA!$Q$37,AND(D90="Not Compliant",F90&lt;&gt;""),DATA!$Q$38,AND(D90="Not Compliant",F90=""),DATA!$Q$39,AND(D90="Not Applicable",F90=""),DATA!$Q$40,AND(D90="Not Applicable",F90&lt;&gt;""),DATA!$Q$41,D90="",DATA!$Q$42,D90="Acknowledged","")</f>
        <v>0</v>
      </c>
      <c r="I90" s="35" cm="1">
        <f t="array" ref="I90">_xlfn.IFS(AND(D90="Compliant",E90&lt;&gt;""),DATA!$Q$47,AND(D90="Compliant",E90="",F90=""),DATA!$Q$48,AND(D90="Compliant",F90&lt;&gt;"",E90=""),DATA!$Q$49,AND(D90="Partially Compliant",E90&lt;&gt;"",F90&lt;&gt;""),DATA!$Q$50,AND(D90="Partially Compliant",E90&lt;&gt;"",F90=""),DATA!$Q$51,AND(D90="Partially Compliant",E90="",F90=""),DATA!$Q$52,AND(D90="Partially Compliant",E90="",F90&lt;&gt;""),DATA!$Q$53,AND(D90="Not Compliant",F90&lt;&gt;""),DATA!$Q$54,AND(D90="Not Compliant",F90=""),DATA!$Q$55,AND(D90="Not Applicable",F90=""),DATA!$Q$56,AND(D90="Not Applicable",F90&lt;&gt;""),DATA!$Q$57,D90="",DATA!$Q$58,D90="Acknowledged","")</f>
        <v>0</v>
      </c>
    </row>
    <row r="91" spans="1:9" ht="16.5" thickBot="1">
      <c r="A91" s="88" t="s">
        <v>160</v>
      </c>
      <c r="B91" s="89"/>
      <c r="C91" s="89"/>
      <c r="D91" s="89"/>
      <c r="E91" s="89"/>
      <c r="F91" s="90"/>
      <c r="H91" s="41"/>
      <c r="I91" s="41"/>
    </row>
    <row r="92" spans="1:9" ht="16.5" thickBot="1">
      <c r="A92" s="86">
        <v>12</v>
      </c>
      <c r="B92" s="87"/>
      <c r="C92" s="7" t="s">
        <v>161</v>
      </c>
      <c r="D92" s="50"/>
      <c r="E92" s="52"/>
      <c r="F92" s="53"/>
      <c r="G92" s="2" t="s">
        <v>215</v>
      </c>
      <c r="H92" s="35" cm="1">
        <f t="array" ref="H92">_xlfn.IFS(AND(D92="Compliant",E92&lt;&gt;""),DATA!$Q$31,AND(D92="Compliant",E92="",F92=""),DATA!$Q$32,AND(D92="Compliant",F92&lt;&gt;"",E92=""),DATA!$Q$33,AND(D92="Partially Compliant",E92&lt;&gt;"",F92&lt;&gt;""),DATA!$Q$34,AND(D92="Partially Compliant",E92&lt;&gt;"",F92=""),DATA!$Q$35,AND(D92="Partially Compliant",E92="",F92=""),DATA!$Q$36,AND(D92="Partially Compliant",E92="",F92&lt;&gt;""),DATA!$Q$37,AND(D92="Not Compliant",F92&lt;&gt;""),DATA!$Q$38,AND(D92="Not Compliant",F92=""),DATA!$Q$39,AND(D92="Not Applicable",F92=""),DATA!$Q$40,AND(D92="Not Applicable",F92&lt;&gt;""),DATA!$Q$41,D92="",DATA!$Q$42,D92="Acknowledged","")</f>
        <v>0</v>
      </c>
      <c r="I92" s="35" cm="1">
        <f t="array" ref="I92">_xlfn.IFS(AND(D92="Compliant",E92&lt;&gt;""),DATA!$Q$47,AND(D92="Compliant",E92="",F92=""),DATA!$Q$48,AND(D92="Compliant",F92&lt;&gt;"",E92=""),DATA!$Q$49,AND(D92="Partially Compliant",E92&lt;&gt;"",F92&lt;&gt;""),DATA!$Q$50,AND(D92="Partially Compliant",E92&lt;&gt;"",F92=""),DATA!$Q$51,AND(D92="Partially Compliant",E92="",F92=""),DATA!$Q$52,AND(D92="Partially Compliant",E92="",F92&lt;&gt;""),DATA!$Q$53,AND(D92="Not Compliant",F92&lt;&gt;""),DATA!$Q$54,AND(D92="Not Compliant",F92=""),DATA!$Q$55,AND(D92="Not Applicable",F92=""),DATA!$Q$56,AND(D92="Not Applicable",F92&lt;&gt;""),DATA!$Q$57,D92="",DATA!$Q$58,D92="Acknowledged","")</f>
        <v>0</v>
      </c>
    </row>
    <row r="93" spans="1:9" ht="16.5" thickBot="1">
      <c r="A93" s="67" t="s">
        <v>136</v>
      </c>
      <c r="B93" s="68"/>
      <c r="C93" s="11" t="s">
        <v>162</v>
      </c>
      <c r="D93" s="54"/>
      <c r="E93" s="54"/>
      <c r="F93" s="56"/>
      <c r="G93" s="2" t="s">
        <v>212</v>
      </c>
      <c r="H93" s="35" cm="1">
        <f t="array" ref="H93">_xlfn.IFS(AND(D93="Compliant",E93&lt;&gt;""),DATA!$Q$31,AND(D93="Compliant",E93="",F93=""),DATA!$Q$32,AND(D93="Compliant",F93&lt;&gt;"",E93=""),DATA!$Q$33,AND(D93="Partially Compliant",E93&lt;&gt;"",F93&lt;&gt;""),DATA!$Q$34,AND(D93="Partially Compliant",E93&lt;&gt;"",F93=""),DATA!$Q$35,AND(D93="Partially Compliant",E93="",F93=""),DATA!$Q$36,AND(D93="Partially Compliant",E93="",F93&lt;&gt;""),DATA!$Q$37,AND(D93="Not Compliant",F93&lt;&gt;""),DATA!$Q$38,AND(D93="Not Compliant",F93=""),DATA!$Q$39,AND(D93="Not Applicable",F93=""),DATA!$Q$40,AND(D93="Not Applicable",F93&lt;&gt;""),DATA!$Q$41,D93="",DATA!$Q$42,D93="Acknowledged","")</f>
        <v>0</v>
      </c>
      <c r="I93" s="35" cm="1">
        <f t="array" ref="I93">_xlfn.IFS(AND(D93="Compliant",E93&lt;&gt;""),DATA!$Q$47,AND(D93="Compliant",E93="",F93=""),DATA!$Q$48,AND(D93="Compliant",F93&lt;&gt;"",E93=""),DATA!$Q$49,AND(D93="Partially Compliant",E93&lt;&gt;"",F93&lt;&gt;""),DATA!$Q$50,AND(D93="Partially Compliant",E93&lt;&gt;"",F93=""),DATA!$Q$51,AND(D93="Partially Compliant",E93="",F93=""),DATA!$Q$52,AND(D93="Partially Compliant",E93="",F93&lt;&gt;""),DATA!$Q$53,AND(D93="Not Compliant",F93&lt;&gt;""),DATA!$Q$54,AND(D93="Not Compliant",F93=""),DATA!$Q$55,AND(D93="Not Applicable",F93=""),DATA!$Q$56,AND(D93="Not Applicable",F93&lt;&gt;""),DATA!$Q$57,D93="",DATA!$Q$58,D93="Acknowledged","")</f>
        <v>0</v>
      </c>
    </row>
    <row r="94" spans="1:9" ht="16.5" thickBot="1">
      <c r="A94" s="67" t="s">
        <v>137</v>
      </c>
      <c r="B94" s="68"/>
      <c r="C94" s="11" t="s">
        <v>163</v>
      </c>
      <c r="D94" s="54"/>
      <c r="E94" s="54"/>
      <c r="F94" s="56"/>
      <c r="G94" s="2" t="s">
        <v>212</v>
      </c>
      <c r="H94" s="35" cm="1">
        <f t="array" ref="H94">_xlfn.IFS(AND(D94="Compliant",E94&lt;&gt;""),DATA!$Q$31,AND(D94="Compliant",E94="",F94=""),DATA!$Q$32,AND(D94="Compliant",F94&lt;&gt;"",E94=""),DATA!$Q$33,AND(D94="Partially Compliant",E94&lt;&gt;"",F94&lt;&gt;""),DATA!$Q$34,AND(D94="Partially Compliant",E94&lt;&gt;"",F94=""),DATA!$Q$35,AND(D94="Partially Compliant",E94="",F94=""),DATA!$Q$36,AND(D94="Partially Compliant",E94="",F94&lt;&gt;""),DATA!$Q$37,AND(D94="Not Compliant",F94&lt;&gt;""),DATA!$Q$38,AND(D94="Not Compliant",F94=""),DATA!$Q$39,AND(D94="Not Applicable",F94=""),DATA!$Q$40,AND(D94="Not Applicable",F94&lt;&gt;""),DATA!$Q$41,D94="",DATA!$Q$42,D94="Acknowledged","")</f>
        <v>0</v>
      </c>
      <c r="I94" s="35" cm="1">
        <f t="array" ref="I94">_xlfn.IFS(AND(D94="Compliant",E94&lt;&gt;""),DATA!$Q$47,AND(D94="Compliant",E94="",F94=""),DATA!$Q$48,AND(D94="Compliant",F94&lt;&gt;"",E94=""),DATA!$Q$49,AND(D94="Partially Compliant",E94&lt;&gt;"",F94&lt;&gt;""),DATA!$Q$50,AND(D94="Partially Compliant",E94&lt;&gt;"",F94=""),DATA!$Q$51,AND(D94="Partially Compliant",E94="",F94=""),DATA!$Q$52,AND(D94="Partially Compliant",E94="",F94&lt;&gt;""),DATA!$Q$53,AND(D94="Not Compliant",F94&lt;&gt;""),DATA!$Q$54,AND(D94="Not Compliant",F94=""),DATA!$Q$55,AND(D94="Not Applicable",F94=""),DATA!$Q$56,AND(D94="Not Applicable",F94&lt;&gt;""),DATA!$Q$57,D94="",DATA!$Q$58,D94="Acknowledged","")</f>
        <v>0</v>
      </c>
    </row>
    <row r="95" spans="1:9" ht="16.5" thickBot="1">
      <c r="A95" s="67" t="s">
        <v>138</v>
      </c>
      <c r="B95" s="68"/>
      <c r="C95" s="11" t="s">
        <v>164</v>
      </c>
      <c r="D95" s="54"/>
      <c r="E95" s="54"/>
      <c r="F95" s="56"/>
      <c r="G95" s="2" t="s">
        <v>212</v>
      </c>
      <c r="H95" s="35" cm="1">
        <f t="array" ref="H95">_xlfn.IFS(AND(D95="Compliant",E95&lt;&gt;""),DATA!$Q$31,AND(D95="Compliant",E95="",F95=""),DATA!$Q$32,AND(D95="Compliant",F95&lt;&gt;"",E95=""),DATA!$Q$33,AND(D95="Partially Compliant",E95&lt;&gt;"",F95&lt;&gt;""),DATA!$Q$34,AND(D95="Partially Compliant",E95&lt;&gt;"",F95=""),DATA!$Q$35,AND(D95="Partially Compliant",E95="",F95=""),DATA!$Q$36,AND(D95="Partially Compliant",E95="",F95&lt;&gt;""),DATA!$Q$37,AND(D95="Not Compliant",F95&lt;&gt;""),DATA!$Q$38,AND(D95="Not Compliant",F95=""),DATA!$Q$39,AND(D95="Not Applicable",F95=""),DATA!$Q$40,AND(D95="Not Applicable",F95&lt;&gt;""),DATA!$Q$41,D95="",DATA!$Q$42,D95="Acknowledged","")</f>
        <v>0</v>
      </c>
      <c r="I95" s="35" cm="1">
        <f t="array" ref="I95">_xlfn.IFS(AND(D95="Compliant",E95&lt;&gt;""),DATA!$Q$47,AND(D95="Compliant",E95="",F95=""),DATA!$Q$48,AND(D95="Compliant",F95&lt;&gt;"",E95=""),DATA!$Q$49,AND(D95="Partially Compliant",E95&lt;&gt;"",F95&lt;&gt;""),DATA!$Q$50,AND(D95="Partially Compliant",E95&lt;&gt;"",F95=""),DATA!$Q$51,AND(D95="Partially Compliant",E95="",F95=""),DATA!$Q$52,AND(D95="Partially Compliant",E95="",F95&lt;&gt;""),DATA!$Q$53,AND(D95="Not Compliant",F95&lt;&gt;""),DATA!$Q$54,AND(D95="Not Compliant",F95=""),DATA!$Q$55,AND(D95="Not Applicable",F95=""),DATA!$Q$56,AND(D95="Not Applicable",F95&lt;&gt;""),DATA!$Q$57,D95="",DATA!$Q$58,D95="Acknowledged","")</f>
        <v>0</v>
      </c>
    </row>
    <row r="96" spans="1:9" ht="16.5" thickBot="1">
      <c r="A96" s="67" t="s">
        <v>139</v>
      </c>
      <c r="B96" s="68"/>
      <c r="C96" s="11" t="s">
        <v>165</v>
      </c>
      <c r="D96" s="54"/>
      <c r="E96" s="54"/>
      <c r="F96" s="56"/>
      <c r="G96" s="2" t="s">
        <v>215</v>
      </c>
      <c r="H96" s="35" cm="1">
        <f t="array" ref="H96">_xlfn.IFS(AND(D96="Compliant",E96&lt;&gt;""),DATA!$Q$31,AND(D96="Compliant",E96="",F96=""),DATA!$Q$32,AND(D96="Compliant",F96&lt;&gt;"",E96=""),DATA!$Q$33,AND(D96="Partially Compliant",E96&lt;&gt;"",F96&lt;&gt;""),DATA!$Q$34,AND(D96="Partially Compliant",E96&lt;&gt;"",F96=""),DATA!$Q$35,AND(D96="Partially Compliant",E96="",F96=""),DATA!$Q$36,AND(D96="Partially Compliant",E96="",F96&lt;&gt;""),DATA!$Q$37,AND(D96="Not Compliant",F96&lt;&gt;""),DATA!$Q$38,AND(D96="Not Compliant",F96=""),DATA!$Q$39,AND(D96="Not Applicable",F96=""),DATA!$Q$40,AND(D96="Not Applicable",F96&lt;&gt;""),DATA!$Q$41,D96="",DATA!$Q$42,D96="Acknowledged","")</f>
        <v>0</v>
      </c>
      <c r="I96" s="35" cm="1">
        <f t="array" ref="I96">_xlfn.IFS(AND(D96="Compliant",E96&lt;&gt;""),DATA!$Q$47,AND(D96="Compliant",E96="",F96=""),DATA!$Q$48,AND(D96="Compliant",F96&lt;&gt;"",E96=""),DATA!$Q$49,AND(D96="Partially Compliant",E96&lt;&gt;"",F96&lt;&gt;""),DATA!$Q$50,AND(D96="Partially Compliant",E96&lt;&gt;"",F96=""),DATA!$Q$51,AND(D96="Partially Compliant",E96="",F96=""),DATA!$Q$52,AND(D96="Partially Compliant",E96="",F96&lt;&gt;""),DATA!$Q$53,AND(D96="Not Compliant",F96&lt;&gt;""),DATA!$Q$54,AND(D96="Not Compliant",F96=""),DATA!$Q$55,AND(D96="Not Applicable",F96=""),DATA!$Q$56,AND(D96="Not Applicable",F96&lt;&gt;""),DATA!$Q$57,D96="",DATA!$Q$58,D96="Acknowledged","")</f>
        <v>0</v>
      </c>
    </row>
    <row r="97" spans="1:9" ht="16.5" thickBot="1">
      <c r="A97" s="67" t="s">
        <v>260</v>
      </c>
      <c r="B97" s="68"/>
      <c r="C97" s="11" t="s">
        <v>261</v>
      </c>
      <c r="D97" s="54"/>
      <c r="E97" s="54"/>
      <c r="F97" s="56"/>
      <c r="G97" s="2" t="s">
        <v>215</v>
      </c>
      <c r="H97" s="35" cm="1">
        <f t="array" ref="H97">_xlfn.IFS(AND(D97="Compliant",E97&lt;&gt;""),DATA!$Q$31,AND(D97="Compliant",E97="",F97=""),DATA!$Q$32,AND(D97="Compliant",F97&lt;&gt;"",E97=""),DATA!$Q$33,AND(D97="Partially Compliant",E97&lt;&gt;"",F97&lt;&gt;""),DATA!$Q$34,AND(D97="Partially Compliant",E97&lt;&gt;"",F97=""),DATA!$Q$35,AND(D97="Partially Compliant",E97="",F97=""),DATA!$Q$36,AND(D97="Partially Compliant",E97="",F97&lt;&gt;""),DATA!$Q$37,AND(D97="Not Compliant",F97&lt;&gt;""),DATA!$Q$38,AND(D97="Not Compliant",F97=""),DATA!$Q$39,AND(D97="Not Applicable",F97=""),DATA!$Q$40,AND(D97="Not Applicable",F97&lt;&gt;""),DATA!$Q$41,D97="",DATA!$Q$42,D97="Acknowledged","")</f>
        <v>0</v>
      </c>
      <c r="I97" s="35" cm="1">
        <f t="array" ref="I97">_xlfn.IFS(AND(D97="Compliant",E97&lt;&gt;""),DATA!$Q$47,AND(D97="Compliant",E97="",F97=""),DATA!$Q$48,AND(D97="Compliant",F97&lt;&gt;"",E97=""),DATA!$Q$49,AND(D97="Partially Compliant",E97&lt;&gt;"",F97&lt;&gt;""),DATA!$Q$50,AND(D97="Partially Compliant",E97&lt;&gt;"",F97=""),DATA!$Q$51,AND(D97="Partially Compliant",E97="",F97=""),DATA!$Q$52,AND(D97="Partially Compliant",E97="",F97&lt;&gt;""),DATA!$Q$53,AND(D97="Not Compliant",F97&lt;&gt;""),DATA!$Q$54,AND(D97="Not Compliant",F97=""),DATA!$Q$55,AND(D97="Not Applicable",F97=""),DATA!$Q$56,AND(D97="Not Applicable",F97&lt;&gt;""),DATA!$Q$57,D97="",DATA!$Q$58,D97="Acknowledged","")</f>
        <v>0</v>
      </c>
    </row>
    <row r="98" spans="1:9" ht="16.5" thickBot="1">
      <c r="A98" s="69" t="s">
        <v>141</v>
      </c>
      <c r="B98" s="70"/>
      <c r="C98" s="11" t="s">
        <v>166</v>
      </c>
      <c r="D98" s="52"/>
      <c r="E98" s="54"/>
      <c r="F98" s="56"/>
      <c r="G98" s="2" t="s">
        <v>207</v>
      </c>
      <c r="H98" s="35" cm="1">
        <f t="array" ref="H98">_xlfn.IFS(AND(D98="Compliant",E98&lt;&gt;""),DATA!$Q$31,AND(D98="Compliant",E98="",F98=""),DATA!$Q$32,AND(D98="Compliant",F98&lt;&gt;"",E98=""),DATA!$Q$33,AND(D98="Partially Compliant",E98&lt;&gt;"",F98&lt;&gt;""),DATA!$Q$34,AND(D98="Partially Compliant",E98&lt;&gt;"",F98=""),DATA!$Q$35,AND(D98="Partially Compliant",E98="",F98=""),DATA!$Q$36,AND(D98="Partially Compliant",E98="",F98&lt;&gt;""),DATA!$Q$37,AND(D98="Not Compliant",F98&lt;&gt;""),DATA!$Q$38,AND(D98="Not Compliant",F98=""),DATA!$Q$39,AND(D98="Not Applicable",F98=""),DATA!$Q$40,AND(D98="Not Applicable",F98&lt;&gt;""),DATA!$Q$41,D98="",DATA!$Q$42,D98="Acknowledged","")</f>
        <v>0</v>
      </c>
      <c r="I98" s="35" cm="1">
        <f t="array" ref="I98">_xlfn.IFS(AND(D98="Compliant",E98&lt;&gt;""),DATA!$Q$47,AND(D98="Compliant",E98="",F98=""),DATA!$Q$48,AND(D98="Compliant",F98&lt;&gt;"",E98=""),DATA!$Q$49,AND(D98="Partially Compliant",E98&lt;&gt;"",F98&lt;&gt;""),DATA!$Q$50,AND(D98="Partially Compliant",E98&lt;&gt;"",F98=""),DATA!$Q$51,AND(D98="Partially Compliant",E98="",F98=""),DATA!$Q$52,AND(D98="Partially Compliant",E98="",F98&lt;&gt;""),DATA!$Q$53,AND(D98="Not Compliant",F98&lt;&gt;""),DATA!$Q$54,AND(D98="Not Compliant",F98=""),DATA!$Q$55,AND(D98="Not Applicable",F98=""),DATA!$Q$56,AND(D98="Not Applicable",F98&lt;&gt;""),DATA!$Q$57,D98="",DATA!$Q$58,D98="Acknowledged","")</f>
        <v>0</v>
      </c>
    </row>
    <row r="99" spans="1:9" ht="16.5" thickBot="1">
      <c r="A99" s="69" t="s">
        <v>248</v>
      </c>
      <c r="B99" s="70"/>
      <c r="C99" s="11" t="s">
        <v>249</v>
      </c>
      <c r="D99" s="52"/>
      <c r="E99" s="54"/>
      <c r="F99" s="56"/>
      <c r="G99" s="2" t="s">
        <v>207</v>
      </c>
      <c r="H99" s="35" cm="1">
        <f t="array" ref="H99">_xlfn.IFS(AND(D99="Compliant",E99&lt;&gt;""),DATA!$Q$31,AND(D99="Compliant",E99="",F99=""),DATA!$Q$32,AND(D99="Compliant",F99&lt;&gt;"",E99=""),DATA!$Q$33,AND(D99="Partially Compliant",E99&lt;&gt;"",F99&lt;&gt;""),DATA!$Q$34,AND(D99="Partially Compliant",E99&lt;&gt;"",F99=""),DATA!$Q$35,AND(D99="Partially Compliant",E99="",F99=""),DATA!$Q$36,AND(D99="Partially Compliant",E99="",F99&lt;&gt;""),DATA!$Q$37,AND(D99="Not Compliant",F99&lt;&gt;""),DATA!$Q$38,AND(D99="Not Compliant",F99=""),DATA!$Q$39,AND(D99="Not Applicable",F99=""),DATA!$Q$40,AND(D99="Not Applicable",F99&lt;&gt;""),DATA!$Q$41,D99="",DATA!$Q$42,D99="Acknowledged","")</f>
        <v>0</v>
      </c>
      <c r="I99" s="35" cm="1">
        <f t="array" ref="I99">_xlfn.IFS(AND(D99="Compliant",E99&lt;&gt;""),DATA!$Q$47,AND(D99="Compliant",E99="",F99=""),DATA!$Q$48,AND(D99="Compliant",F99&lt;&gt;"",E99=""),DATA!$Q$49,AND(D99="Partially Compliant",E99&lt;&gt;"",F99&lt;&gt;""),DATA!$Q$50,AND(D99="Partially Compliant",E99&lt;&gt;"",F99=""),DATA!$Q$51,AND(D99="Partially Compliant",E99="",F99=""),DATA!$Q$52,AND(D99="Partially Compliant",E99="",F99&lt;&gt;""),DATA!$Q$53,AND(D99="Not Compliant",F99&lt;&gt;""),DATA!$Q$54,AND(D99="Not Compliant",F99=""),DATA!$Q$55,AND(D99="Not Applicable",F99=""),DATA!$Q$56,AND(D99="Not Applicable",F99&lt;&gt;""),DATA!$Q$57,D99="",DATA!$Q$58,D99="Acknowledged","")</f>
        <v>0</v>
      </c>
    </row>
    <row r="100" spans="1:9" ht="16.5" thickBot="1">
      <c r="A100" s="69" t="s">
        <v>142</v>
      </c>
      <c r="B100" s="70"/>
      <c r="C100" s="11" t="s">
        <v>167</v>
      </c>
      <c r="D100" s="54"/>
      <c r="E100" s="54"/>
      <c r="F100" s="56"/>
      <c r="G100" s="2" t="s">
        <v>212</v>
      </c>
      <c r="H100" s="35" cm="1">
        <f t="array" ref="H100">_xlfn.IFS(AND(D100="Compliant",E100&lt;&gt;""),DATA!$Q$31,AND(D100="Compliant",E100="",F100=""),DATA!$Q$32,AND(D100="Compliant",F100&lt;&gt;"",E100=""),DATA!$Q$33,AND(D100="Partially Compliant",E100&lt;&gt;"",F100&lt;&gt;""),DATA!$Q$34,AND(D100="Partially Compliant",E100&lt;&gt;"",F100=""),DATA!$Q$35,AND(D100="Partially Compliant",E100="",F100=""),DATA!$Q$36,AND(D100="Partially Compliant",E100="",F100&lt;&gt;""),DATA!$Q$37,AND(D100="Not Compliant",F100&lt;&gt;""),DATA!$Q$38,AND(D100="Not Compliant",F100=""),DATA!$Q$39,AND(D100="Not Applicable",F100=""),DATA!$Q$40,AND(D100="Not Applicable",F100&lt;&gt;""),DATA!$Q$41,D100="",DATA!$Q$42,D100="Acknowledged","")</f>
        <v>0</v>
      </c>
      <c r="I100" s="35" cm="1">
        <f t="array" ref="I100">_xlfn.IFS(AND(D100="Compliant",E100&lt;&gt;""),DATA!$Q$47,AND(D100="Compliant",E100="",F100=""),DATA!$Q$48,AND(D100="Compliant",F100&lt;&gt;"",E100=""),DATA!$Q$49,AND(D100="Partially Compliant",E100&lt;&gt;"",F100&lt;&gt;""),DATA!$Q$50,AND(D100="Partially Compliant",E100&lt;&gt;"",F100=""),DATA!$Q$51,AND(D100="Partially Compliant",E100="",F100=""),DATA!$Q$52,AND(D100="Partially Compliant",E100="",F100&lt;&gt;""),DATA!$Q$53,AND(D100="Not Compliant",F100&lt;&gt;""),DATA!$Q$54,AND(D100="Not Compliant",F100=""),DATA!$Q$55,AND(D100="Not Applicable",F100=""),DATA!$Q$56,AND(D100="Not Applicable",F100&lt;&gt;""),DATA!$Q$57,D100="",DATA!$Q$58,D100="Acknowledged","")</f>
        <v>0</v>
      </c>
    </row>
    <row r="101" spans="1:9" ht="16.5" thickBot="1">
      <c r="A101" s="69" t="s">
        <v>143</v>
      </c>
      <c r="B101" s="70"/>
      <c r="C101" s="11" t="s">
        <v>168</v>
      </c>
      <c r="D101" s="54"/>
      <c r="E101" s="54"/>
      <c r="F101" s="56"/>
      <c r="G101" s="2" t="s">
        <v>212</v>
      </c>
      <c r="H101" s="35" cm="1">
        <f t="array" ref="H101">_xlfn.IFS(AND(D101="Compliant",E101&lt;&gt;""),DATA!$Q$31,AND(D101="Compliant",E101="",F101=""),DATA!$Q$32,AND(D101="Compliant",F101&lt;&gt;"",E101=""),DATA!$Q$33,AND(D101="Partially Compliant",E101&lt;&gt;"",F101&lt;&gt;""),DATA!$Q$34,AND(D101="Partially Compliant",E101&lt;&gt;"",F101=""),DATA!$Q$35,AND(D101="Partially Compliant",E101="",F101=""),DATA!$Q$36,AND(D101="Partially Compliant",E101="",F101&lt;&gt;""),DATA!$Q$37,AND(D101="Not Compliant",F101&lt;&gt;""),DATA!$Q$38,AND(D101="Not Compliant",F101=""),DATA!$Q$39,AND(D101="Not Applicable",F101=""),DATA!$Q$40,AND(D101="Not Applicable",F101&lt;&gt;""),DATA!$Q$41,D101="",DATA!$Q$42,D101="Acknowledged","")</f>
        <v>0</v>
      </c>
      <c r="I101" s="35" cm="1">
        <f t="array" ref="I101">_xlfn.IFS(AND(D101="Compliant",E101&lt;&gt;""),DATA!$Q$47,AND(D101="Compliant",E101="",F101=""),DATA!$Q$48,AND(D101="Compliant",F101&lt;&gt;"",E101=""),DATA!$Q$49,AND(D101="Partially Compliant",E101&lt;&gt;"",F101&lt;&gt;""),DATA!$Q$50,AND(D101="Partially Compliant",E101&lt;&gt;"",F101=""),DATA!$Q$51,AND(D101="Partially Compliant",E101="",F101=""),DATA!$Q$52,AND(D101="Partially Compliant",E101="",F101&lt;&gt;""),DATA!$Q$53,AND(D101="Not Compliant",F101&lt;&gt;""),DATA!$Q$54,AND(D101="Not Compliant",F101=""),DATA!$Q$55,AND(D101="Not Applicable",F101=""),DATA!$Q$56,AND(D101="Not Applicable",F101&lt;&gt;""),DATA!$Q$57,D101="",DATA!$Q$58,D101="Acknowledged","")</f>
        <v>0</v>
      </c>
    </row>
    <row r="102" spans="1:9" ht="16.5" thickBot="1">
      <c r="A102" s="67" t="s">
        <v>140</v>
      </c>
      <c r="B102" s="68"/>
      <c r="C102" s="11" t="s">
        <v>169</v>
      </c>
      <c r="D102" s="54"/>
      <c r="E102" s="54"/>
      <c r="F102" s="56"/>
      <c r="G102" s="2" t="s">
        <v>212</v>
      </c>
      <c r="H102" s="35" cm="1">
        <f t="array" ref="H102">_xlfn.IFS(AND(D102="Compliant",E102&lt;&gt;""),DATA!$Q$31,AND(D102="Compliant",E102="",F102=""),DATA!$Q$32,AND(D102="Compliant",F102&lt;&gt;"",E102=""),DATA!$Q$33,AND(D102="Partially Compliant",E102&lt;&gt;"",F102&lt;&gt;""),DATA!$Q$34,AND(D102="Partially Compliant",E102&lt;&gt;"",F102=""),DATA!$Q$35,AND(D102="Partially Compliant",E102="",F102=""),DATA!$Q$36,AND(D102="Partially Compliant",E102="",F102&lt;&gt;""),DATA!$Q$37,AND(D102="Not Compliant",F102&lt;&gt;""),DATA!$Q$38,AND(D102="Not Compliant",F102=""),DATA!$Q$39,AND(D102="Not Applicable",F102=""),DATA!$Q$40,AND(D102="Not Applicable",F102&lt;&gt;""),DATA!$Q$41,D102="",DATA!$Q$42,D102="Acknowledged","")</f>
        <v>0</v>
      </c>
      <c r="I102" s="35" cm="1">
        <f t="array" ref="I102">_xlfn.IFS(AND(D102="Compliant",E102&lt;&gt;""),DATA!$Q$47,AND(D102="Compliant",E102="",F102=""),DATA!$Q$48,AND(D102="Compliant",F102&lt;&gt;"",E102=""),DATA!$Q$49,AND(D102="Partially Compliant",E102&lt;&gt;"",F102&lt;&gt;""),DATA!$Q$50,AND(D102="Partially Compliant",E102&lt;&gt;"",F102=""),DATA!$Q$51,AND(D102="Partially Compliant",E102="",F102=""),DATA!$Q$52,AND(D102="Partially Compliant",E102="",F102&lt;&gt;""),DATA!$Q$53,AND(D102="Not Compliant",F102&lt;&gt;""),DATA!$Q$54,AND(D102="Not Compliant",F102=""),DATA!$Q$55,AND(D102="Not Applicable",F102=""),DATA!$Q$56,AND(D102="Not Applicable",F102&lt;&gt;""),DATA!$Q$57,D102="",DATA!$Q$58,D102="Acknowledged","")</f>
        <v>0</v>
      </c>
    </row>
    <row r="103" spans="1:9" ht="16.5" thickBot="1">
      <c r="A103" s="88" t="s">
        <v>170</v>
      </c>
      <c r="B103" s="89"/>
      <c r="C103" s="89"/>
      <c r="D103" s="89"/>
      <c r="E103" s="89"/>
      <c r="F103" s="90"/>
      <c r="H103" s="41"/>
      <c r="I103" s="41"/>
    </row>
    <row r="104" spans="1:9" ht="16.5" thickBot="1">
      <c r="A104" s="86">
        <v>13</v>
      </c>
      <c r="B104" s="87"/>
      <c r="C104" s="8" t="s">
        <v>171</v>
      </c>
      <c r="D104" s="50"/>
      <c r="E104" s="58"/>
      <c r="F104" s="59"/>
      <c r="G104" s="2" t="s">
        <v>215</v>
      </c>
      <c r="H104" s="35" cm="1">
        <f t="array" ref="H104">_xlfn.IFS(AND(D104="Compliant",E104&lt;&gt;""),DATA!$Q$31,AND(D104="Compliant",E104="",F104=""),DATA!$Q$32,AND(D104="Compliant",F104&lt;&gt;"",E104=""),DATA!$Q$33,AND(D104="Partially Compliant",E104&lt;&gt;"",F104&lt;&gt;""),DATA!$Q$34,AND(D104="Partially Compliant",E104&lt;&gt;"",F104=""),DATA!$Q$35,AND(D104="Partially Compliant",E104="",F104=""),DATA!$Q$36,AND(D104="Partially Compliant",E104="",F104&lt;&gt;""),DATA!$Q$37,AND(D104="Not Compliant",F104&lt;&gt;""),DATA!$Q$38,AND(D104="Not Compliant",F104=""),DATA!$Q$39,AND(D104="Not Applicable",F104=""),DATA!$Q$40,AND(D104="Not Applicable",F104&lt;&gt;""),DATA!$Q$41,D104="",DATA!$Q$42,D104="Acknowledged","")</f>
        <v>0</v>
      </c>
      <c r="I104" s="35" cm="1">
        <f t="array" ref="I104">_xlfn.IFS(AND(D104="Compliant",E104&lt;&gt;""),DATA!$Q$47,AND(D104="Compliant",E104="",F104=""),DATA!$Q$48,AND(D104="Compliant",F104&lt;&gt;"",E104=""),DATA!$Q$49,AND(D104="Partially Compliant",E104&lt;&gt;"",F104&lt;&gt;""),DATA!$Q$50,AND(D104="Partially Compliant",E104&lt;&gt;"",F104=""),DATA!$Q$51,AND(D104="Partially Compliant",E104="",F104=""),DATA!$Q$52,AND(D104="Partially Compliant",E104="",F104&lt;&gt;""),DATA!$Q$53,AND(D104="Not Compliant",F104&lt;&gt;""),DATA!$Q$54,AND(D104="Not Compliant",F104=""),DATA!$Q$55,AND(D104="Not Applicable",F104=""),DATA!$Q$56,AND(D104="Not Applicable",F104&lt;&gt;""),DATA!$Q$57,D104="",DATA!$Q$58,D104="Acknowledged","")</f>
        <v>0</v>
      </c>
    </row>
    <row r="105" spans="1:9" ht="16.5" thickBot="1">
      <c r="A105" s="67" t="s">
        <v>144</v>
      </c>
      <c r="B105" s="68"/>
      <c r="C105" s="6" t="s">
        <v>172</v>
      </c>
      <c r="D105" s="54"/>
      <c r="E105" s="50"/>
      <c r="F105" s="51"/>
      <c r="G105" s="2" t="s">
        <v>212</v>
      </c>
      <c r="H105" s="35" cm="1">
        <f t="array" ref="H105">_xlfn.IFS(AND(D105="Compliant",E105&lt;&gt;""),DATA!$Q$31,AND(D105="Compliant",E105="",F105=""),DATA!$Q$32,AND(D105="Compliant",F105&lt;&gt;"",E105=""),DATA!$Q$33,AND(D105="Partially Compliant",E105&lt;&gt;"",F105&lt;&gt;""),DATA!$Q$34,AND(D105="Partially Compliant",E105&lt;&gt;"",F105=""),DATA!$Q$35,AND(D105="Partially Compliant",E105="",F105=""),DATA!$Q$36,AND(D105="Partially Compliant",E105="",F105&lt;&gt;""),DATA!$Q$37,AND(D105="Not Compliant",F105&lt;&gt;""),DATA!$Q$38,AND(D105="Not Compliant",F105=""),DATA!$Q$39,AND(D105="Not Applicable",F105=""),DATA!$Q$40,AND(D105="Not Applicable",F105&lt;&gt;""),DATA!$Q$41,D105="",DATA!$Q$42,D105="Acknowledged","")</f>
        <v>0</v>
      </c>
      <c r="I105" s="35" cm="1">
        <f t="array" ref="I105">_xlfn.IFS(AND(D105="Compliant",E105&lt;&gt;""),DATA!$Q$47,AND(D105="Compliant",E105="",F105=""),DATA!$Q$48,AND(D105="Compliant",F105&lt;&gt;"",E105=""),DATA!$Q$49,AND(D105="Partially Compliant",E105&lt;&gt;"",F105&lt;&gt;""),DATA!$Q$50,AND(D105="Partially Compliant",E105&lt;&gt;"",F105=""),DATA!$Q$51,AND(D105="Partially Compliant",E105="",F105=""),DATA!$Q$52,AND(D105="Partially Compliant",E105="",F105&lt;&gt;""),DATA!$Q$53,AND(D105="Not Compliant",F105&lt;&gt;""),DATA!$Q$54,AND(D105="Not Compliant",F105=""),DATA!$Q$55,AND(D105="Not Applicable",F105=""),DATA!$Q$56,AND(D105="Not Applicable",F105&lt;&gt;""),DATA!$Q$57,D105="",DATA!$Q$58,D105="Acknowledged","")</f>
        <v>0</v>
      </c>
    </row>
    <row r="106" spans="1:9" ht="16.5" thickBot="1">
      <c r="A106" s="88" t="s">
        <v>173</v>
      </c>
      <c r="B106" s="89"/>
      <c r="C106" s="89"/>
      <c r="D106" s="89"/>
      <c r="E106" s="89"/>
      <c r="F106" s="90"/>
      <c r="H106" s="41"/>
      <c r="I106" s="41"/>
    </row>
    <row r="107" spans="1:9" ht="16.5" thickBot="1">
      <c r="A107" s="86">
        <v>14</v>
      </c>
      <c r="B107" s="87"/>
      <c r="C107" s="6" t="s">
        <v>174</v>
      </c>
      <c r="D107" s="50"/>
      <c r="E107" s="50"/>
      <c r="F107" s="51"/>
      <c r="G107" s="2" t="s">
        <v>215</v>
      </c>
      <c r="H107" s="35" cm="1">
        <f t="array" ref="H107">_xlfn.IFS(AND(D107="Compliant",E107&lt;&gt;""),DATA!$Q$31,AND(D107="Compliant",E107="",F107=""),DATA!$Q$32,AND(D107="Compliant",F107&lt;&gt;"",E107=""),DATA!$Q$33,AND(D107="Partially Compliant",E107&lt;&gt;"",F107&lt;&gt;""),DATA!$Q$34,AND(D107="Partially Compliant",E107&lt;&gt;"",F107=""),DATA!$Q$35,AND(D107="Partially Compliant",E107="",F107=""),DATA!$Q$36,AND(D107="Partially Compliant",E107="",F107&lt;&gt;""),DATA!$Q$37,AND(D107="Not Compliant",F107&lt;&gt;""),DATA!$Q$38,AND(D107="Not Compliant",F107=""),DATA!$Q$39,AND(D107="Not Applicable",F107=""),DATA!$Q$40,AND(D107="Not Applicable",F107&lt;&gt;""),DATA!$Q$41,D107="",DATA!$Q$42,D107="Acknowledged","")</f>
        <v>0</v>
      </c>
      <c r="I107" s="35" cm="1">
        <f t="array" ref="I107">_xlfn.IFS(AND(D107="Compliant",E107&lt;&gt;""),DATA!$Q$47,AND(D107="Compliant",E107="",F107=""),DATA!$Q$48,AND(D107="Compliant",F107&lt;&gt;"",E107=""),DATA!$Q$49,AND(D107="Partially Compliant",E107&lt;&gt;"",F107&lt;&gt;""),DATA!$Q$50,AND(D107="Partially Compliant",E107&lt;&gt;"",F107=""),DATA!$Q$51,AND(D107="Partially Compliant",E107="",F107=""),DATA!$Q$52,AND(D107="Partially Compliant",E107="",F107&lt;&gt;""),DATA!$Q$53,AND(D107="Not Compliant",F107&lt;&gt;""),DATA!$Q$54,AND(D107="Not Compliant",F107=""),DATA!$Q$55,AND(D107="Not Applicable",F107=""),DATA!$Q$56,AND(D107="Not Applicable",F107&lt;&gt;""),DATA!$Q$57,D107="",DATA!$Q$58,D107="Acknowledged","")</f>
        <v>0</v>
      </c>
    </row>
    <row r="108" spans="1:9" ht="16.5" thickBot="1">
      <c r="A108" s="98" t="s">
        <v>175</v>
      </c>
      <c r="B108" s="99"/>
      <c r="C108" s="99"/>
      <c r="D108" s="99"/>
      <c r="E108" s="99"/>
      <c r="F108" s="100"/>
      <c r="H108" s="41"/>
      <c r="I108" s="41"/>
    </row>
    <row r="109" spans="1:9" ht="16.5" thickBot="1">
      <c r="A109" s="86">
        <v>15</v>
      </c>
      <c r="B109" s="87"/>
      <c r="C109" s="8" t="s">
        <v>176</v>
      </c>
      <c r="D109" s="54"/>
      <c r="E109" s="58"/>
      <c r="F109" s="59"/>
      <c r="G109" s="2" t="s">
        <v>212</v>
      </c>
      <c r="H109" s="35" cm="1">
        <f t="array" ref="H109">_xlfn.IFS(AND(D109="Compliant",E109&lt;&gt;""),DATA!$Q$31,AND(D109="Compliant",E109="",F109=""),DATA!$Q$32,AND(D109="Compliant",F109&lt;&gt;"",E109=""),DATA!$Q$33,AND(D109="Partially Compliant",E109&lt;&gt;"",F109&lt;&gt;""),DATA!$Q$34,AND(D109="Partially Compliant",E109&lt;&gt;"",F109=""),DATA!$Q$35,AND(D109="Partially Compliant",E109="",F109=""),DATA!$Q$36,AND(D109="Partially Compliant",E109="",F109&lt;&gt;""),DATA!$Q$37,AND(D109="Not Compliant",F109&lt;&gt;""),DATA!$Q$38,AND(D109="Not Compliant",F109=""),DATA!$Q$39,AND(D109="Not Applicable",F109=""),DATA!$Q$40,AND(D109="Not Applicable",F109&lt;&gt;""),DATA!$Q$41,D109="",DATA!$Q$42,D109="Acknowledged","")</f>
        <v>0</v>
      </c>
      <c r="I109" s="35" cm="1">
        <f t="array" ref="I109">_xlfn.IFS(AND(D109="Compliant",E109&lt;&gt;""),DATA!$Q$47,AND(D109="Compliant",E109="",F109=""),DATA!$Q$48,AND(D109="Compliant",F109&lt;&gt;"",E109=""),DATA!$Q$49,AND(D109="Partially Compliant",E109&lt;&gt;"",F109&lt;&gt;""),DATA!$Q$50,AND(D109="Partially Compliant",E109&lt;&gt;"",F109=""),DATA!$Q$51,AND(D109="Partially Compliant",E109="",F109=""),DATA!$Q$52,AND(D109="Partially Compliant",E109="",F109&lt;&gt;""),DATA!$Q$53,AND(D109="Not Compliant",F109&lt;&gt;""),DATA!$Q$54,AND(D109="Not Compliant",F109=""),DATA!$Q$55,AND(D109="Not Applicable",F109=""),DATA!$Q$56,AND(D109="Not Applicable",F109&lt;&gt;""),DATA!$Q$57,D109="",DATA!$Q$58,D109="Acknowledged","")</f>
        <v>0</v>
      </c>
    </row>
    <row r="110" spans="1:9" ht="16.5" thickBot="1">
      <c r="A110" s="98" t="s">
        <v>177</v>
      </c>
      <c r="B110" s="99"/>
      <c r="C110" s="99"/>
      <c r="D110" s="99"/>
      <c r="E110" s="99"/>
      <c r="F110" s="100"/>
      <c r="H110" s="41"/>
      <c r="I110" s="41"/>
    </row>
    <row r="111" spans="1:9" ht="16.5" thickBot="1">
      <c r="A111" s="69" t="s">
        <v>145</v>
      </c>
      <c r="B111" s="70"/>
      <c r="C111" s="8" t="s">
        <v>178</v>
      </c>
      <c r="D111" s="58"/>
      <c r="E111" s="58"/>
      <c r="F111" s="59"/>
      <c r="G111" s="2" t="s">
        <v>212</v>
      </c>
      <c r="H111" s="35" cm="1">
        <f t="array" ref="H111">_xlfn.IFS(AND(D111="Compliant",E111&lt;&gt;""),DATA!$Q$31,AND(D111="Compliant",E111="",F111=""),DATA!$Q$32,AND(D111="Compliant",F111&lt;&gt;"",E111=""),DATA!$Q$33,AND(D111="Partially Compliant",E111&lt;&gt;"",F111&lt;&gt;""),DATA!$Q$34,AND(D111="Partially Compliant",E111&lt;&gt;"",F111=""),DATA!$Q$35,AND(D111="Partially Compliant",E111="",F111=""),DATA!$Q$36,AND(D111="Partially Compliant",E111="",F111&lt;&gt;""),DATA!$Q$37,AND(D111="Not Compliant",F111&lt;&gt;""),DATA!$Q$38,AND(D111="Not Compliant",F111=""),DATA!$Q$39,AND(D111="Not Applicable",F111=""),DATA!$Q$40,AND(D111="Not Applicable",F111&lt;&gt;""),DATA!$Q$41,D111="",DATA!$Q$42,D111="Acknowledged","")</f>
        <v>0</v>
      </c>
      <c r="I111" s="35" cm="1">
        <f t="array" ref="I111">_xlfn.IFS(AND(D111="Compliant",E111&lt;&gt;""),DATA!$Q$47,AND(D111="Compliant",E111="",F111=""),DATA!$Q$48,AND(D111="Compliant",F111&lt;&gt;"",E111=""),DATA!$Q$49,AND(D111="Partially Compliant",E111&lt;&gt;"",F111&lt;&gt;""),DATA!$Q$50,AND(D111="Partially Compliant",E111&lt;&gt;"",F111=""),DATA!$Q$51,AND(D111="Partially Compliant",E111="",F111=""),DATA!$Q$52,AND(D111="Partially Compliant",E111="",F111&lt;&gt;""),DATA!$Q$53,AND(D111="Not Compliant",F111&lt;&gt;""),DATA!$Q$54,AND(D111="Not Compliant",F111=""),DATA!$Q$55,AND(D111="Not Applicable",F111=""),DATA!$Q$56,AND(D111="Not Applicable",F111&lt;&gt;""),DATA!$Q$57,D111="",DATA!$Q$58,D111="Acknowledged","")</f>
        <v>0</v>
      </c>
    </row>
    <row r="112" spans="1:9" ht="16.5" thickBot="1">
      <c r="A112" s="69" t="s">
        <v>146</v>
      </c>
      <c r="B112" s="70"/>
      <c r="C112" s="7" t="s">
        <v>179</v>
      </c>
      <c r="D112" s="54"/>
      <c r="E112" s="52"/>
      <c r="F112" s="53"/>
      <c r="G112" s="2" t="s">
        <v>212</v>
      </c>
      <c r="H112" s="35" cm="1">
        <f t="array" ref="H112">_xlfn.IFS(AND(D112="Compliant",E112&lt;&gt;""),DATA!$Q$31,AND(D112="Compliant",E112="",F112=""),DATA!$Q$32,AND(D112="Compliant",F112&lt;&gt;"",E112=""),DATA!$Q$33,AND(D112="Partially Compliant",E112&lt;&gt;"",F112&lt;&gt;""),DATA!$Q$34,AND(D112="Partially Compliant",E112&lt;&gt;"",F112=""),DATA!$Q$35,AND(D112="Partially Compliant",E112="",F112=""),DATA!$Q$36,AND(D112="Partially Compliant",E112="",F112&lt;&gt;""),DATA!$Q$37,AND(D112="Not Compliant",F112&lt;&gt;""),DATA!$Q$38,AND(D112="Not Compliant",F112=""),DATA!$Q$39,AND(D112="Not Applicable",F112=""),DATA!$Q$40,AND(D112="Not Applicable",F112&lt;&gt;""),DATA!$Q$41,D112="",DATA!$Q$42,D112="Acknowledged","")</f>
        <v>0</v>
      </c>
      <c r="I112" s="35" cm="1">
        <f t="array" ref="I112">_xlfn.IFS(AND(D112="Compliant",E112&lt;&gt;""),DATA!$Q$47,AND(D112="Compliant",E112="",F112=""),DATA!$Q$48,AND(D112="Compliant",F112&lt;&gt;"",E112=""),DATA!$Q$49,AND(D112="Partially Compliant",E112&lt;&gt;"",F112&lt;&gt;""),DATA!$Q$50,AND(D112="Partially Compliant",E112&lt;&gt;"",F112=""),DATA!$Q$51,AND(D112="Partially Compliant",E112="",F112=""),DATA!$Q$52,AND(D112="Partially Compliant",E112="",F112&lt;&gt;""),DATA!$Q$53,AND(D112="Not Compliant",F112&lt;&gt;""),DATA!$Q$54,AND(D112="Not Compliant",F112=""),DATA!$Q$55,AND(D112="Not Applicable",F112=""),DATA!$Q$56,AND(D112="Not Applicable",F112&lt;&gt;""),DATA!$Q$57,D112="",DATA!$Q$58,D112="Acknowledged","")</f>
        <v>0</v>
      </c>
    </row>
    <row r="113" spans="1:9" ht="16.5" thickBot="1">
      <c r="A113" s="69" t="s">
        <v>147</v>
      </c>
      <c r="B113" s="70"/>
      <c r="C113" s="7" t="s">
        <v>180</v>
      </c>
      <c r="D113" s="54"/>
      <c r="E113" s="52"/>
      <c r="F113" s="53"/>
      <c r="G113" s="2" t="s">
        <v>212</v>
      </c>
      <c r="H113" s="35" cm="1">
        <f t="array" ref="H113">_xlfn.IFS(AND(D113="Compliant",E113&lt;&gt;""),DATA!$Q$31,AND(D113="Compliant",E113="",F113=""),DATA!$Q$32,AND(D113="Compliant",F113&lt;&gt;"",E113=""),DATA!$Q$33,AND(D113="Partially Compliant",E113&lt;&gt;"",F113&lt;&gt;""),DATA!$Q$34,AND(D113="Partially Compliant",E113&lt;&gt;"",F113=""),DATA!$Q$35,AND(D113="Partially Compliant",E113="",F113=""),DATA!$Q$36,AND(D113="Partially Compliant",E113="",F113&lt;&gt;""),DATA!$Q$37,AND(D113="Not Compliant",F113&lt;&gt;""),DATA!$Q$38,AND(D113="Not Compliant",F113=""),DATA!$Q$39,AND(D113="Not Applicable",F113=""),DATA!$Q$40,AND(D113="Not Applicable",F113&lt;&gt;""),DATA!$Q$41,D113="",DATA!$Q$42,D113="Acknowledged","")</f>
        <v>0</v>
      </c>
      <c r="I113" s="35" cm="1">
        <f t="array" ref="I113">_xlfn.IFS(AND(D113="Compliant",E113&lt;&gt;""),DATA!$Q$47,AND(D113="Compliant",E113="",F113=""),DATA!$Q$48,AND(D113="Compliant",F113&lt;&gt;"",E113=""),DATA!$Q$49,AND(D113="Partially Compliant",E113&lt;&gt;"",F113&lt;&gt;""),DATA!$Q$50,AND(D113="Partially Compliant",E113&lt;&gt;"",F113=""),DATA!$Q$51,AND(D113="Partially Compliant",E113="",F113=""),DATA!$Q$52,AND(D113="Partially Compliant",E113="",F113&lt;&gt;""),DATA!$Q$53,AND(D113="Not Compliant",F113&lt;&gt;""),DATA!$Q$54,AND(D113="Not Compliant",F113=""),DATA!$Q$55,AND(D113="Not Applicable",F113=""),DATA!$Q$56,AND(D113="Not Applicable",F113&lt;&gt;""),DATA!$Q$57,D113="",DATA!$Q$58,D113="Acknowledged","")</f>
        <v>0</v>
      </c>
    </row>
    <row r="114" spans="1:9" ht="16.5" thickBot="1">
      <c r="A114" s="69" t="s">
        <v>148</v>
      </c>
      <c r="B114" s="70"/>
      <c r="C114" s="7" t="s">
        <v>181</v>
      </c>
      <c r="D114" s="54"/>
      <c r="E114" s="52"/>
      <c r="F114" s="53"/>
      <c r="G114" s="2" t="s">
        <v>212</v>
      </c>
      <c r="H114" s="35" cm="1">
        <f t="array" ref="H114">_xlfn.IFS(AND(D114="Compliant",E114&lt;&gt;""),DATA!$Q$31,AND(D114="Compliant",E114="",F114=""),DATA!$Q$32,AND(D114="Compliant",F114&lt;&gt;"",E114=""),DATA!$Q$33,AND(D114="Partially Compliant",E114&lt;&gt;"",F114&lt;&gt;""),DATA!$Q$34,AND(D114="Partially Compliant",E114&lt;&gt;"",F114=""),DATA!$Q$35,AND(D114="Partially Compliant",E114="",F114=""),DATA!$Q$36,AND(D114="Partially Compliant",E114="",F114&lt;&gt;""),DATA!$Q$37,AND(D114="Not Compliant",F114&lt;&gt;""),DATA!$Q$38,AND(D114="Not Compliant",F114=""),DATA!$Q$39,AND(D114="Not Applicable",F114=""),DATA!$Q$40,AND(D114="Not Applicable",F114&lt;&gt;""),DATA!$Q$41,D114="",DATA!$Q$42,D114="Acknowledged","")</f>
        <v>0</v>
      </c>
      <c r="I114" s="35" cm="1">
        <f t="array" ref="I114">_xlfn.IFS(AND(D114="Compliant",E114&lt;&gt;""),DATA!$Q$47,AND(D114="Compliant",E114="",F114=""),DATA!$Q$48,AND(D114="Compliant",F114&lt;&gt;"",E114=""),DATA!$Q$49,AND(D114="Partially Compliant",E114&lt;&gt;"",F114&lt;&gt;""),DATA!$Q$50,AND(D114="Partially Compliant",E114&lt;&gt;"",F114=""),DATA!$Q$51,AND(D114="Partially Compliant",E114="",F114=""),DATA!$Q$52,AND(D114="Partially Compliant",E114="",F114&lt;&gt;""),DATA!$Q$53,AND(D114="Not Compliant",F114&lt;&gt;""),DATA!$Q$54,AND(D114="Not Compliant",F114=""),DATA!$Q$55,AND(D114="Not Applicable",F114=""),DATA!$Q$56,AND(D114="Not Applicable",F114&lt;&gt;""),DATA!$Q$57,D114="",DATA!$Q$58,D114="Acknowledged","")</f>
        <v>0</v>
      </c>
    </row>
    <row r="115" spans="1:9" ht="16.5" thickBot="1">
      <c r="A115" s="69" t="s">
        <v>149</v>
      </c>
      <c r="B115" s="70"/>
      <c r="C115" s="7" t="s">
        <v>182</v>
      </c>
      <c r="D115" s="54"/>
      <c r="E115" s="52"/>
      <c r="F115" s="53"/>
      <c r="G115" s="2" t="s">
        <v>212</v>
      </c>
      <c r="H115" s="35" cm="1">
        <f t="array" ref="H115">_xlfn.IFS(AND(D115="Compliant",E115&lt;&gt;""),DATA!$Q$31,AND(D115="Compliant",E115="",F115=""),DATA!$Q$32,AND(D115="Compliant",F115&lt;&gt;"",E115=""),DATA!$Q$33,AND(D115="Partially Compliant",E115&lt;&gt;"",F115&lt;&gt;""),DATA!$Q$34,AND(D115="Partially Compliant",E115&lt;&gt;"",F115=""),DATA!$Q$35,AND(D115="Partially Compliant",E115="",F115=""),DATA!$Q$36,AND(D115="Partially Compliant",E115="",F115&lt;&gt;""),DATA!$Q$37,AND(D115="Not Compliant",F115&lt;&gt;""),DATA!$Q$38,AND(D115="Not Compliant",F115=""),DATA!$Q$39,AND(D115="Not Applicable",F115=""),DATA!$Q$40,AND(D115="Not Applicable",F115&lt;&gt;""),DATA!$Q$41,D115="",DATA!$Q$42,D115="Acknowledged","")</f>
        <v>0</v>
      </c>
      <c r="I115" s="35" cm="1">
        <f t="array" ref="I115">_xlfn.IFS(AND(D115="Compliant",E115&lt;&gt;""),DATA!$Q$47,AND(D115="Compliant",E115="",F115=""),DATA!$Q$48,AND(D115="Compliant",F115&lt;&gt;"",E115=""),DATA!$Q$49,AND(D115="Partially Compliant",E115&lt;&gt;"",F115&lt;&gt;""),DATA!$Q$50,AND(D115="Partially Compliant",E115&lt;&gt;"",F115=""),DATA!$Q$51,AND(D115="Partially Compliant",E115="",F115=""),DATA!$Q$52,AND(D115="Partially Compliant",E115="",F115&lt;&gt;""),DATA!$Q$53,AND(D115="Not Compliant",F115&lt;&gt;""),DATA!$Q$54,AND(D115="Not Compliant",F115=""),DATA!$Q$55,AND(D115="Not Applicable",F115=""),DATA!$Q$56,AND(D115="Not Applicable",F115&lt;&gt;""),DATA!$Q$57,D115="",DATA!$Q$58,D115="Acknowledged","")</f>
        <v>0</v>
      </c>
    </row>
    <row r="116" spans="1:9" ht="16.5" thickBot="1">
      <c r="A116" s="69" t="s">
        <v>150</v>
      </c>
      <c r="B116" s="70"/>
      <c r="C116" s="33" t="s">
        <v>183</v>
      </c>
      <c r="D116" s="60"/>
      <c r="E116" s="61"/>
      <c r="F116" s="62"/>
      <c r="G116" s="2" t="s">
        <v>212</v>
      </c>
      <c r="H116" s="35" cm="1">
        <f t="array" ref="H116">_xlfn.IFS(AND(D116="Compliant",E116&lt;&gt;""),DATA!$Q$31,AND(D116="Compliant",E116="",F116=""),DATA!$Q$32,AND(D116="Compliant",F116&lt;&gt;"",E116=""),DATA!$Q$33,AND(D116="Partially Compliant",E116&lt;&gt;"",F116&lt;&gt;""),DATA!$Q$34,AND(D116="Partially Compliant",E116&lt;&gt;"",F116=""),DATA!$Q$35,AND(D116="Partially Compliant",E116="",F116=""),DATA!$Q$36,AND(D116="Partially Compliant",E116="",F116&lt;&gt;""),DATA!$Q$37,AND(D116="Not Compliant",F116&lt;&gt;""),DATA!$Q$38,AND(D116="Not Compliant",F116=""),DATA!$Q$39,AND(D116="Not Applicable",F116=""),DATA!$Q$40,AND(D116="Not Applicable",F116&lt;&gt;""),DATA!$Q$41,D116="",DATA!$Q$42,D116="Acknowledged","")</f>
        <v>0</v>
      </c>
      <c r="I116" s="35" cm="1">
        <f t="array" ref="I116">_xlfn.IFS(AND(D116="Compliant",E116&lt;&gt;""),DATA!$Q$47,AND(D116="Compliant",E116="",F116=""),DATA!$Q$48,AND(D116="Compliant",F116&lt;&gt;"",E116=""),DATA!$Q$49,AND(D116="Partially Compliant",E116&lt;&gt;"",F116&lt;&gt;""),DATA!$Q$50,AND(D116="Partially Compliant",E116&lt;&gt;"",F116=""),DATA!$Q$51,AND(D116="Partially Compliant",E116="",F116=""),DATA!$Q$52,AND(D116="Partially Compliant",E116="",F116&lt;&gt;""),DATA!$Q$53,AND(D116="Not Compliant",F116&lt;&gt;""),DATA!$Q$54,AND(D116="Not Compliant",F116=""),DATA!$Q$55,AND(D116="Not Applicable",F116=""),DATA!$Q$56,AND(D116="Not Applicable",F116&lt;&gt;""),DATA!$Q$57,D116="",DATA!$Q$58,D116="Acknowledged","")</f>
        <v>0</v>
      </c>
    </row>
    <row r="118" spans="1:9">
      <c r="A118" s="63" t="s">
        <v>250</v>
      </c>
    </row>
    <row r="124" spans="1:9">
      <c r="D124" s="3"/>
    </row>
  </sheetData>
  <sheetProtection algorithmName="SHA-512" hashValue="naB3/EHl0+Ml9iI25DoNqBLDErMpvzBj1rikD78fKjY3Y0u82JqR9xUBK+rQKEWWF3DuJN+AKt9dt/sxDFVMfA==" saltValue="z6XrSKIt/42Xrr9wZkLSYg==" spinCount="100000" sheet="1" selectLockedCells="1"/>
  <autoFilter ref="C4:E116" xr:uid="{00000000-0009-0000-0000-000001000000}"/>
  <mergeCells count="117">
    <mergeCell ref="A80:B80"/>
    <mergeCell ref="A78:B78"/>
    <mergeCell ref="A104:B104"/>
    <mergeCell ref="A101:B101"/>
    <mergeCell ref="A109:B109"/>
    <mergeCell ref="A110:F110"/>
    <mergeCell ref="A116:B116"/>
    <mergeCell ref="A115:B115"/>
    <mergeCell ref="A114:B114"/>
    <mergeCell ref="A113:B113"/>
    <mergeCell ref="A112:B112"/>
    <mergeCell ref="A111:B111"/>
    <mergeCell ref="A108:F108"/>
    <mergeCell ref="A97:B97"/>
    <mergeCell ref="A95:B95"/>
    <mergeCell ref="A94:B94"/>
    <mergeCell ref="A93:B93"/>
    <mergeCell ref="A100:B100"/>
    <mergeCell ref="A99:B99"/>
    <mergeCell ref="A92:B92"/>
    <mergeCell ref="A79:B79"/>
    <mergeCell ref="A87:B87"/>
    <mergeCell ref="A96:B96"/>
    <mergeCell ref="A34:B34"/>
    <mergeCell ref="A27:B27"/>
    <mergeCell ref="A29:B29"/>
    <mergeCell ref="A30:B30"/>
    <mergeCell ref="A107:B107"/>
    <mergeCell ref="A105:B105"/>
    <mergeCell ref="A106:F106"/>
    <mergeCell ref="A70:B70"/>
    <mergeCell ref="A57:F57"/>
    <mergeCell ref="A71:F71"/>
    <mergeCell ref="A69:B69"/>
    <mergeCell ref="A68:B68"/>
    <mergeCell ref="A67:B67"/>
    <mergeCell ref="A66:B66"/>
    <mergeCell ref="A65:B65"/>
    <mergeCell ref="A74:B74"/>
    <mergeCell ref="A72:B72"/>
    <mergeCell ref="A73:B73"/>
    <mergeCell ref="A64:B64"/>
    <mergeCell ref="A63:B63"/>
    <mergeCell ref="A62:B62"/>
    <mergeCell ref="A61:B61"/>
    <mergeCell ref="A103:F103"/>
    <mergeCell ref="A102:B102"/>
    <mergeCell ref="A36:F36"/>
    <mergeCell ref="A52:F52"/>
    <mergeCell ref="A51:B51"/>
    <mergeCell ref="A50:B50"/>
    <mergeCell ref="A76:B76"/>
    <mergeCell ref="A77:F77"/>
    <mergeCell ref="A54:B54"/>
    <mergeCell ref="A53:B53"/>
    <mergeCell ref="A39:B39"/>
    <mergeCell ref="A38:B38"/>
    <mergeCell ref="A37:B37"/>
    <mergeCell ref="A46:B46"/>
    <mergeCell ref="A45:B45"/>
    <mergeCell ref="A44:B44"/>
    <mergeCell ref="A43:B43"/>
    <mergeCell ref="A42:B42"/>
    <mergeCell ref="A49:B49"/>
    <mergeCell ref="A48:B48"/>
    <mergeCell ref="A47:B47"/>
    <mergeCell ref="A60:B60"/>
    <mergeCell ref="A58:B58"/>
    <mergeCell ref="A75:B75"/>
    <mergeCell ref="A55:B55"/>
    <mergeCell ref="A4:C4"/>
    <mergeCell ref="A5:F5"/>
    <mergeCell ref="A7:F7"/>
    <mergeCell ref="A13:F13"/>
    <mergeCell ref="A15:F15"/>
    <mergeCell ref="A24:F24"/>
    <mergeCell ref="A6:B6"/>
    <mergeCell ref="A12:B12"/>
    <mergeCell ref="A10:B10"/>
    <mergeCell ref="A11:B11"/>
    <mergeCell ref="A14:B14"/>
    <mergeCell ref="A8:B8"/>
    <mergeCell ref="A23:B23"/>
    <mergeCell ref="A9:B9"/>
    <mergeCell ref="A17:B17"/>
    <mergeCell ref="A18:B18"/>
    <mergeCell ref="A20:B20"/>
    <mergeCell ref="A19:B19"/>
    <mergeCell ref="A21:B21"/>
    <mergeCell ref="A16:B16"/>
    <mergeCell ref="A33:B33"/>
    <mergeCell ref="A32:B32"/>
    <mergeCell ref="A22:B22"/>
    <mergeCell ref="A31:B31"/>
    <mergeCell ref="A98:B98"/>
    <mergeCell ref="A1:B3"/>
    <mergeCell ref="C1:F1"/>
    <mergeCell ref="C2:F2"/>
    <mergeCell ref="C3:F3"/>
    <mergeCell ref="A25:B25"/>
    <mergeCell ref="A81:F81"/>
    <mergeCell ref="A91:F91"/>
    <mergeCell ref="A90:B90"/>
    <mergeCell ref="A89:B89"/>
    <mergeCell ref="A88:B88"/>
    <mergeCell ref="A86:B86"/>
    <mergeCell ref="A85:B85"/>
    <mergeCell ref="A82:B82"/>
    <mergeCell ref="A83:B83"/>
    <mergeCell ref="A84:B84"/>
    <mergeCell ref="A35:B35"/>
    <mergeCell ref="A28:B28"/>
    <mergeCell ref="A41:B41"/>
    <mergeCell ref="A40:B40"/>
    <mergeCell ref="A26:B26"/>
    <mergeCell ref="A59:B59"/>
    <mergeCell ref="A56:B56"/>
  </mergeCells>
  <phoneticPr fontId="7" type="noConversion"/>
  <conditionalFormatting sqref="E6 E8:E12 E16:E23 E25:E35 E37:E51 E53:E56 E58:E70 E72:E76 E78:E80 E82:E90 E92:E102 E104:E105 E107 E109 E111:E116">
    <cfRule type="expression" dxfId="23" priority="197">
      <formula>$D6="Not Applicable"</formula>
    </cfRule>
    <cfRule type="expression" dxfId="22" priority="199">
      <formula>$D6="Not Compliant"</formula>
    </cfRule>
  </conditionalFormatting>
  <conditionalFormatting sqref="E14">
    <cfRule type="expression" dxfId="21" priority="40">
      <formula>$D14="Not Applicable"</formula>
    </cfRule>
    <cfRule type="expression" dxfId="20" priority="41">
      <formula>$D14="Not Compliant"</formula>
    </cfRule>
  </conditionalFormatting>
  <conditionalFormatting sqref="E6:F6 E16:F23 E37:F51 E53:F56 E58:F70 E72:F76 E78:F80 E82:F90 E92:F102 E107:F107 E111:F116">
    <cfRule type="expression" dxfId="19" priority="198">
      <formula>$D6="Acknowledged"</formula>
    </cfRule>
  </conditionalFormatting>
  <conditionalFormatting sqref="E8:F12">
    <cfRule type="expression" dxfId="18" priority="42">
      <formula>$D8="Acknowledged"</formula>
    </cfRule>
  </conditionalFormatting>
  <conditionalFormatting sqref="E14:F14">
    <cfRule type="expression" dxfId="17" priority="38">
      <formula>$D14="Acknowledged"</formula>
    </cfRule>
  </conditionalFormatting>
  <conditionalFormatting sqref="E25:F35">
    <cfRule type="expression" dxfId="16" priority="37">
      <formula>$D25="Acknowledged"</formula>
    </cfRule>
  </conditionalFormatting>
  <conditionalFormatting sqref="E104:F105">
    <cfRule type="expression" dxfId="15" priority="25">
      <formula>$D104="Acknowledged"</formula>
    </cfRule>
  </conditionalFormatting>
  <conditionalFormatting sqref="E109:F109">
    <cfRule type="expression" dxfId="14" priority="22">
      <formula>$D109="Acknowledged"</formula>
    </cfRule>
  </conditionalFormatting>
  <pageMargins left="0.7" right="0.7" top="0.75" bottom="0.75" header="0.3" footer="0.3"/>
  <pageSetup scale="36" fitToHeight="0" orientation="portrait" horizontalDpi="90" verticalDpi="9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0" id="{1E905E86-346E-4F07-8B24-14F52555B749}">
            <xm:f>$E$5=DATA!$D$2</xm:f>
            <x14:dxf>
              <fill>
                <patternFill patternType="mediumGray"/>
              </fill>
            </x14:dxf>
          </x14:cfRule>
          <xm:sqref>D6 D8:D12 D14 D16:D23 D25:D35 D37:D51 D53:D56 D58:D70 D72:D76 D78:D80 D82:D90 D92:D102 D104:D105 D107 D109 D111:D116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4EB7C54-A4E8-4C2D-8185-D21075DE4724}">
          <x14:formula1>
            <xm:f>DATA!$A$5:$A$9</xm:f>
          </x14:formula1>
          <xm:sqref>D9</xm:sqref>
        </x14:dataValidation>
        <x14:dataValidation type="list" allowBlank="1" showInputMessage="1" showErrorMessage="1" xr:uid="{652697AB-6A48-49EE-B13E-CBE6273E4C72}">
          <x14:formula1>
            <xm:f>DATA!$B$5</xm:f>
          </x14:formula1>
          <xm:sqref>D6 D47 D43:D44 D38 D107 D14 D10:D12 D8 D84 D89 D92 D96:D97 D104 D25:D30</xm:sqref>
        </x14:dataValidation>
        <x14:dataValidation type="list" allowBlank="1" showInputMessage="1" showErrorMessage="1" xr:uid="{9B79F78C-20ED-4D23-AB7C-412F43915363}">
          <x14:formula1>
            <xm:f>DATA!$C$5:$C$7</xm:f>
          </x14:formula1>
          <xm:sqref>D16 D80 D90 D98:D99</xm:sqref>
        </x14:dataValidation>
        <x14:dataValidation type="list" allowBlank="1" showInputMessage="1" showErrorMessage="1" xr:uid="{A71D2A0E-49AA-4A40-ACE7-7A9D15A914E0}">
          <x14:formula1>
            <xm:f>DATA!$D$5:$D$8</xm:f>
          </x14:formula1>
          <xm:sqref>D17:D23 D48:D51 D45:D46 D39:D42 D53:D56 D31:D35 D69:D70 D72:D76 D78:D79 D82:D83 D58:D66 D85:D88 D100:D102 D105 D109 D111:D116 D93:D95</xm:sqref>
        </x14:dataValidation>
        <x14:dataValidation type="list" allowBlank="1" showInputMessage="1" showErrorMessage="1" xr:uid="{8C6A7194-8702-4FCF-BAD1-51FED917D7A0}">
          <x14:formula1>
            <xm:f>DATA!$E$5:$E$8</xm:f>
          </x14:formula1>
          <xm:sqref>D37</xm:sqref>
        </x14:dataValidation>
        <x14:dataValidation type="list" allowBlank="1" showInputMessage="1" showErrorMessage="1" xr:uid="{E8930B1E-96E7-4C97-8708-45E503BC1FEC}">
          <x14:formula1>
            <xm:f>DATA!$F$5:$F$6</xm:f>
          </x14:formula1>
          <xm:sqref>D67:D68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2A6A-AC4C-4E8C-A2FB-DC5A7B8769B5}">
  <sheetPr>
    <tabColor rgb="FFFF0000"/>
    <pageSetUpPr fitToPage="1"/>
  </sheetPr>
  <dimension ref="A1:AD71"/>
  <sheetViews>
    <sheetView showGridLines="0" zoomScale="70" zoomScaleNormal="70" workbookViewId="0">
      <pane ySplit="3" topLeftCell="A4" activePane="bottomLeft" state="frozen"/>
      <selection pane="bottomLeft" activeCell="G76" sqref="G76"/>
    </sheetView>
  </sheetViews>
  <sheetFormatPr defaultColWidth="8.85546875" defaultRowHeight="14.25"/>
  <cols>
    <col min="1" max="1" width="8.85546875" style="13" customWidth="1"/>
    <col min="2" max="2" width="11.140625" style="13" customWidth="1"/>
    <col min="3" max="3" width="8.85546875" style="13" customWidth="1"/>
    <col min="4" max="4" width="8.85546875" style="13"/>
    <col min="5" max="5" width="11.5703125" style="13" customWidth="1"/>
    <col min="6" max="6" width="0" style="13" hidden="1" customWidth="1"/>
    <col min="7" max="9" width="8.85546875" style="13"/>
    <col min="10" max="10" width="22.7109375" style="13" customWidth="1"/>
    <col min="11" max="11" width="2" style="13" customWidth="1"/>
    <col min="12" max="13" width="8.85546875" style="13"/>
    <col min="14" max="14" width="10.7109375" style="13" customWidth="1"/>
    <col min="15" max="15" width="10.85546875" style="13" customWidth="1"/>
    <col min="16" max="17" width="8.85546875" style="13"/>
    <col min="18" max="18" width="9.85546875" style="38" customWidth="1"/>
    <col min="19" max="19" width="10.5703125" style="38" customWidth="1"/>
    <col min="20" max="21" width="8.85546875" style="38"/>
    <col min="22" max="29" width="8.85546875" style="13"/>
    <col min="30" max="30" width="14.28515625" style="13" bestFit="1" customWidth="1"/>
    <col min="31" max="16384" width="8.85546875" style="13"/>
  </cols>
  <sheetData>
    <row r="1" spans="1:30" ht="16.149999999999999" customHeight="1"/>
    <row r="3" spans="1:30" ht="9.6" customHeight="1" thickBot="1">
      <c r="B3" s="14"/>
      <c r="C3" s="107"/>
      <c r="D3" s="107"/>
      <c r="E3" s="107"/>
      <c r="H3" s="14"/>
      <c r="I3" s="14"/>
      <c r="J3" s="14"/>
      <c r="K3" s="14"/>
    </row>
    <row r="4" spans="1:30" ht="20.100000000000001" customHeight="1" thickBot="1">
      <c r="A4" s="104" t="s">
        <v>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6"/>
    </row>
    <row r="5" spans="1:30" ht="20.100000000000001" customHeight="1" thickBot="1">
      <c r="A5" s="101" t="s">
        <v>19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3"/>
      <c r="P5" s="101" t="s">
        <v>226</v>
      </c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3"/>
    </row>
    <row r="6" spans="1:30" ht="15" customHeight="1">
      <c r="A6" s="108" t="s">
        <v>224</v>
      </c>
      <c r="B6" s="109"/>
      <c r="C6" s="109"/>
      <c r="D6" s="109"/>
      <c r="E6" s="109"/>
      <c r="F6" s="109"/>
      <c r="G6" s="110"/>
      <c r="H6" s="116">
        <f>SUM('ASQM 001 Compliance Matrix'!I:I)/(COUNT('ASQM 001 Compliance Matrix'!I:I)*5)*10</f>
        <v>0</v>
      </c>
      <c r="I6" s="14"/>
      <c r="J6" s="108" t="s">
        <v>225</v>
      </c>
      <c r="K6" s="109"/>
      <c r="L6" s="109"/>
      <c r="M6" s="109"/>
      <c r="N6" s="118" t="str" cm="1">
        <f t="array" ref="N6">_xlfn.IFS(H6&lt;6,"Class D",AND(H6&gt;6,H6&lt;7.5),"Class C",AND(H6&gt;=7.5,H6&lt;8.5),"Class B",AND(H6&gt;=8.5,H6&lt;9.6),"Class A",AND(H6&gt;=9.6),"Class A+")</f>
        <v>Class D</v>
      </c>
      <c r="O6" s="119"/>
      <c r="P6" s="20"/>
      <c r="Q6" s="19"/>
      <c r="R6" s="39"/>
      <c r="S6" s="39"/>
      <c r="T6" s="39"/>
      <c r="U6" s="39"/>
      <c r="V6" s="19"/>
      <c r="W6" s="19"/>
      <c r="X6" s="19"/>
      <c r="Y6" s="19"/>
      <c r="Z6" s="108" t="s">
        <v>205</v>
      </c>
      <c r="AA6" s="109"/>
      <c r="AB6" s="109"/>
      <c r="AC6" s="110"/>
      <c r="AD6" s="114">
        <f>SUM('ASQM 001 Compliance Matrix'!H:H)/(COUNT('ASQM 001 Compliance Matrix'!H:H)*5)*10</f>
        <v>0</v>
      </c>
    </row>
    <row r="7" spans="1:30" ht="15" customHeight="1" thickBot="1">
      <c r="A7" s="111"/>
      <c r="B7" s="112"/>
      <c r="C7" s="112"/>
      <c r="D7" s="112"/>
      <c r="E7" s="112"/>
      <c r="F7" s="112"/>
      <c r="G7" s="113"/>
      <c r="H7" s="117"/>
      <c r="I7" s="14"/>
      <c r="J7" s="111"/>
      <c r="K7" s="112"/>
      <c r="L7" s="112"/>
      <c r="M7" s="112"/>
      <c r="N7" s="120"/>
      <c r="O7" s="121"/>
      <c r="P7" s="21"/>
      <c r="Z7" s="111"/>
      <c r="AA7" s="112"/>
      <c r="AB7" s="112"/>
      <c r="AC7" s="113"/>
      <c r="AD7" s="115"/>
    </row>
    <row r="8" spans="1:30">
      <c r="B8" s="14"/>
      <c r="H8" s="14"/>
      <c r="I8" s="14"/>
      <c r="J8" s="14"/>
      <c r="K8" s="14"/>
      <c r="P8" s="21"/>
      <c r="AD8" s="17"/>
    </row>
    <row r="9" spans="1:30">
      <c r="B9" s="14"/>
      <c r="C9" s="14"/>
      <c r="D9" s="14"/>
      <c r="E9" s="14"/>
      <c r="F9" s="14"/>
      <c r="G9" s="14"/>
      <c r="H9" s="14"/>
      <c r="I9" s="14"/>
      <c r="J9" s="14"/>
      <c r="K9" s="14"/>
      <c r="P9" s="21"/>
      <c r="AD9" s="17"/>
    </row>
    <row r="10" spans="1:30">
      <c r="B10" s="14"/>
      <c r="C10" s="14"/>
      <c r="D10" s="14"/>
      <c r="E10" s="14"/>
      <c r="F10" s="14"/>
      <c r="G10" s="14"/>
      <c r="H10" s="14"/>
      <c r="I10" s="14"/>
      <c r="J10" s="14"/>
      <c r="K10" s="14"/>
      <c r="P10" s="21"/>
      <c r="AD10" s="17"/>
    </row>
    <row r="11" spans="1:30">
      <c r="B11" s="14"/>
      <c r="C11" s="14"/>
      <c r="D11" s="14"/>
      <c r="E11" s="14"/>
      <c r="F11" s="14"/>
      <c r="G11" s="14"/>
      <c r="H11" s="14"/>
      <c r="I11" s="14"/>
      <c r="J11" s="14"/>
      <c r="K11" s="14"/>
      <c r="P11" s="21"/>
      <c r="R11" s="38" t="s">
        <v>200</v>
      </c>
      <c r="S11" s="38" t="s">
        <v>203</v>
      </c>
      <c r="AD11" s="17"/>
    </row>
    <row r="12" spans="1:30">
      <c r="B12" s="14"/>
      <c r="C12" s="14"/>
      <c r="D12" s="14"/>
      <c r="E12" s="14"/>
      <c r="F12" s="14"/>
      <c r="G12" s="14"/>
      <c r="H12" s="14"/>
      <c r="I12" s="14"/>
      <c r="J12" s="14"/>
      <c r="K12" s="14"/>
      <c r="P12" s="21"/>
      <c r="R12" s="38">
        <v>0</v>
      </c>
      <c r="S12" s="38">
        <f>COUNTIF('ASQM 001 Compliance Matrix'!H:H,R12)</f>
        <v>96</v>
      </c>
      <c r="AD12" s="17"/>
    </row>
    <row r="13" spans="1:30" ht="18">
      <c r="B13" s="14"/>
      <c r="C13" s="14"/>
      <c r="D13" s="22" t="s">
        <v>4</v>
      </c>
      <c r="E13" s="22" t="s">
        <v>5</v>
      </c>
      <c r="F13" s="14"/>
      <c r="G13" s="14"/>
      <c r="H13" s="22"/>
      <c r="I13" s="22"/>
      <c r="J13" s="14"/>
      <c r="K13" s="14"/>
      <c r="P13" s="21"/>
      <c r="R13" s="38">
        <v>1</v>
      </c>
      <c r="S13" s="38">
        <f>COUNTIF('ASQM 001 Compliance Matrix'!H:H,R13)</f>
        <v>0</v>
      </c>
      <c r="AD13" s="17"/>
    </row>
    <row r="14" spans="1:30" ht="18" customHeight="1">
      <c r="B14" s="14"/>
      <c r="C14" s="14"/>
      <c r="D14" s="22" t="str">
        <f>+DATA!A5</f>
        <v>Acknowledged</v>
      </c>
      <c r="E14" s="22">
        <f>COUNTIF('ASQM 001 Compliance Matrix'!C:F,D14)</f>
        <v>0</v>
      </c>
      <c r="F14" s="14"/>
      <c r="G14" s="14"/>
      <c r="H14" s="22"/>
      <c r="I14" s="22"/>
      <c r="J14" s="14"/>
      <c r="K14" s="14"/>
      <c r="P14" s="21"/>
      <c r="R14" s="38">
        <v>2</v>
      </c>
      <c r="S14" s="38">
        <f>COUNTIF('ASQM 001 Compliance Matrix'!H:H,R14)</f>
        <v>0</v>
      </c>
      <c r="AD14" s="17"/>
    </row>
    <row r="15" spans="1:30" ht="17.45" customHeight="1">
      <c r="B15" s="14"/>
      <c r="C15" s="14"/>
      <c r="D15" s="22" t="str">
        <f>+DATA!A6</f>
        <v>Compliant</v>
      </c>
      <c r="E15" s="22">
        <f>COUNTIF('ASQM 001 Compliance Matrix'!C:F,D15)</f>
        <v>0</v>
      </c>
      <c r="F15" s="14"/>
      <c r="G15" s="14"/>
      <c r="H15" s="22"/>
      <c r="I15" s="22"/>
      <c r="J15" s="14"/>
      <c r="K15" s="14"/>
      <c r="P15" s="21"/>
      <c r="R15" s="38">
        <v>3</v>
      </c>
      <c r="S15" s="38">
        <f>COUNTIF('ASQM 001 Compliance Matrix'!H:H,R15)</f>
        <v>0</v>
      </c>
      <c r="AD15" s="17"/>
    </row>
    <row r="16" spans="1:30" ht="18.600000000000001" customHeight="1">
      <c r="B16" s="14"/>
      <c r="C16" s="14"/>
      <c r="D16" s="22" t="str">
        <f>+DATA!A7</f>
        <v>Partially Compliant</v>
      </c>
      <c r="E16" s="22">
        <f>COUNTIF('ASQM 001 Compliance Matrix'!C:F,D16)</f>
        <v>0</v>
      </c>
      <c r="F16" s="14"/>
      <c r="G16" s="14"/>
      <c r="H16" s="22"/>
      <c r="I16" s="22"/>
      <c r="J16" s="14"/>
      <c r="K16" s="14"/>
      <c r="P16" s="21"/>
      <c r="R16" s="38">
        <v>4</v>
      </c>
      <c r="S16" s="38">
        <f>COUNTIF('ASQM 001 Compliance Matrix'!H:H,R16)</f>
        <v>0</v>
      </c>
      <c r="AD16" s="17"/>
    </row>
    <row r="17" spans="2:30" ht="18">
      <c r="B17" s="14"/>
      <c r="C17" s="14"/>
      <c r="D17" s="22" t="str">
        <f>+DATA!A8</f>
        <v>Not Compliant</v>
      </c>
      <c r="E17" s="22">
        <f>COUNTIF('ASQM 001 Compliance Matrix'!C:F,D17)</f>
        <v>0</v>
      </c>
      <c r="F17" s="14"/>
      <c r="G17" s="14"/>
      <c r="H17" s="22"/>
      <c r="I17" s="22"/>
      <c r="J17" s="14"/>
      <c r="K17" s="14"/>
      <c r="P17" s="21"/>
      <c r="R17" s="38">
        <v>5</v>
      </c>
      <c r="S17" s="38">
        <f>COUNTIF('ASQM 001 Compliance Matrix'!H:H,R17)</f>
        <v>0</v>
      </c>
      <c r="AD17" s="17"/>
    </row>
    <row r="18" spans="2:30" ht="18">
      <c r="B18" s="14"/>
      <c r="C18" s="14"/>
      <c r="D18" s="14" t="str">
        <f>+DATA!A9</f>
        <v>Not Applicable</v>
      </c>
      <c r="E18" s="22">
        <f>COUNTIF('ASQM 001 Compliance Matrix'!C:F,D18)</f>
        <v>0</v>
      </c>
      <c r="F18" s="14"/>
      <c r="G18" s="14"/>
      <c r="H18" s="22"/>
      <c r="I18" s="22"/>
      <c r="J18" s="14"/>
      <c r="K18" s="14"/>
      <c r="P18" s="21"/>
      <c r="AD18" s="17"/>
    </row>
    <row r="19" spans="2:30">
      <c r="B19" s="14"/>
      <c r="C19" s="14"/>
      <c r="D19" s="14"/>
      <c r="E19" s="14"/>
      <c r="F19" s="14"/>
      <c r="G19" s="14"/>
      <c r="H19" s="14"/>
      <c r="I19" s="14"/>
      <c r="J19" s="14"/>
      <c r="K19" s="14"/>
      <c r="P19" s="21"/>
      <c r="AD19" s="17"/>
    </row>
    <row r="20" spans="2:30">
      <c r="B20" s="14"/>
      <c r="C20" s="14"/>
      <c r="D20" s="14"/>
      <c r="E20" s="14"/>
      <c r="F20" s="14"/>
      <c r="G20" s="14"/>
      <c r="H20" s="14"/>
      <c r="I20" s="14"/>
      <c r="J20" s="14"/>
      <c r="K20" s="14"/>
      <c r="P20" s="21"/>
      <c r="AD20" s="17"/>
    </row>
    <row r="21" spans="2:30">
      <c r="B21" s="14"/>
      <c r="C21" s="14"/>
      <c r="D21" s="14"/>
      <c r="E21" s="14"/>
      <c r="F21" s="14"/>
      <c r="G21" s="14"/>
      <c r="H21" s="14"/>
      <c r="I21" s="14"/>
      <c r="J21" s="14"/>
      <c r="K21" s="14"/>
      <c r="P21" s="21"/>
      <c r="AD21" s="17"/>
    </row>
    <row r="22" spans="2:30">
      <c r="B22" s="14"/>
      <c r="G22" s="14"/>
      <c r="H22" s="14"/>
      <c r="I22" s="14"/>
      <c r="J22" s="14"/>
      <c r="K22" s="14"/>
      <c r="P22" s="21"/>
      <c r="AD22" s="17"/>
    </row>
    <row r="23" spans="2:30">
      <c r="B23" s="14"/>
      <c r="G23" s="14"/>
      <c r="H23" s="14"/>
      <c r="I23" s="14"/>
      <c r="J23" s="14"/>
      <c r="K23" s="14"/>
      <c r="P23" s="21"/>
      <c r="AD23" s="17"/>
    </row>
    <row r="24" spans="2:30">
      <c r="B24" s="14"/>
      <c r="G24" s="14"/>
      <c r="H24" s="14"/>
      <c r="I24" s="14"/>
      <c r="J24" s="14"/>
      <c r="K24" s="14"/>
      <c r="P24" s="21"/>
      <c r="AD24" s="17"/>
    </row>
    <row r="25" spans="2:30">
      <c r="B25" s="14"/>
      <c r="G25" s="14"/>
      <c r="H25" s="14"/>
      <c r="I25" s="14"/>
      <c r="J25" s="14"/>
      <c r="K25" s="14"/>
      <c r="P25" s="21"/>
      <c r="AD25" s="17"/>
    </row>
    <row r="26" spans="2:30">
      <c r="B26" s="14"/>
      <c r="G26" s="14"/>
      <c r="H26" s="14"/>
      <c r="I26" s="14"/>
      <c r="J26" s="14"/>
      <c r="K26" s="14"/>
      <c r="P26" s="21"/>
      <c r="AD26" s="17"/>
    </row>
    <row r="27" spans="2:30">
      <c r="B27" s="14"/>
      <c r="G27" s="14"/>
      <c r="H27" s="14"/>
      <c r="I27" s="14"/>
      <c r="J27" s="14"/>
      <c r="K27" s="14"/>
      <c r="P27" s="21"/>
      <c r="AD27" s="17"/>
    </row>
    <row r="28" spans="2:30">
      <c r="G28" s="14"/>
      <c r="P28" s="21"/>
      <c r="AD28" s="17"/>
    </row>
    <row r="29" spans="2:30">
      <c r="G29" s="14"/>
      <c r="P29" s="21"/>
      <c r="AD29" s="17"/>
    </row>
    <row r="30" spans="2:30">
      <c r="P30" s="21"/>
      <c r="AD30" s="17"/>
    </row>
    <row r="31" spans="2:30">
      <c r="P31" s="21"/>
      <c r="AD31" s="17"/>
    </row>
    <row r="32" spans="2:30">
      <c r="P32" s="21"/>
      <c r="AD32" s="17"/>
    </row>
    <row r="33" spans="1:30">
      <c r="P33" s="21"/>
      <c r="AD33" s="17"/>
    </row>
    <row r="34" spans="1:30">
      <c r="P34" s="21"/>
      <c r="AD34" s="17"/>
    </row>
    <row r="35" spans="1:30">
      <c r="P35" s="21"/>
      <c r="AD35" s="17"/>
    </row>
    <row r="36" spans="1:30">
      <c r="P36" s="21"/>
      <c r="AD36" s="17"/>
    </row>
    <row r="37" spans="1:30" ht="15" thickBot="1">
      <c r="P37" s="23"/>
      <c r="Q37" s="16"/>
      <c r="R37" s="40"/>
      <c r="S37" s="40"/>
      <c r="T37" s="40"/>
      <c r="U37" s="40"/>
      <c r="V37" s="16"/>
      <c r="W37" s="16"/>
      <c r="X37" s="16"/>
      <c r="Y37" s="16"/>
      <c r="Z37" s="16"/>
      <c r="AA37" s="16"/>
      <c r="AB37" s="16"/>
      <c r="AC37" s="16"/>
      <c r="AD37" s="15"/>
    </row>
    <row r="38" spans="1:30" ht="20.100000000000001" customHeight="1" thickBot="1">
      <c r="A38" s="101" t="s">
        <v>6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3"/>
    </row>
    <row r="39" spans="1:30">
      <c r="A39" s="20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8"/>
    </row>
    <row r="40" spans="1:30">
      <c r="A40" s="21"/>
      <c r="O40" s="17"/>
    </row>
    <row r="41" spans="1:30">
      <c r="A41" s="21"/>
      <c r="O41" s="17"/>
    </row>
    <row r="42" spans="1:30">
      <c r="A42" s="21"/>
      <c r="O42" s="17"/>
    </row>
    <row r="43" spans="1:30">
      <c r="A43" s="21"/>
      <c r="O43" s="17"/>
    </row>
    <row r="44" spans="1:30">
      <c r="A44" s="21"/>
      <c r="O44" s="17"/>
    </row>
    <row r="45" spans="1:30">
      <c r="A45" s="21"/>
      <c r="O45" s="17"/>
    </row>
    <row r="46" spans="1:30">
      <c r="A46" s="21"/>
      <c r="O46" s="17"/>
    </row>
    <row r="47" spans="1:30">
      <c r="A47" s="21"/>
      <c r="O47" s="17"/>
    </row>
    <row r="48" spans="1:30">
      <c r="A48" s="21"/>
      <c r="O48" s="17"/>
    </row>
    <row r="49" spans="1:15">
      <c r="A49" s="21"/>
      <c r="O49" s="17"/>
    </row>
    <row r="50" spans="1:15">
      <c r="A50" s="21"/>
      <c r="O50" s="17"/>
    </row>
    <row r="51" spans="1:15">
      <c r="A51" s="21"/>
      <c r="O51" s="17"/>
    </row>
    <row r="52" spans="1:15">
      <c r="A52" s="21"/>
      <c r="O52" s="17"/>
    </row>
    <row r="53" spans="1:15">
      <c r="A53" s="21"/>
      <c r="O53" s="17"/>
    </row>
    <row r="54" spans="1:15">
      <c r="A54" s="21"/>
      <c r="O54" s="17"/>
    </row>
    <row r="55" spans="1:15">
      <c r="A55" s="21"/>
      <c r="O55" s="17"/>
    </row>
    <row r="56" spans="1:15">
      <c r="A56" s="21"/>
      <c r="O56" s="17"/>
    </row>
    <row r="57" spans="1:15">
      <c r="A57" s="21"/>
      <c r="O57" s="17"/>
    </row>
    <row r="58" spans="1:15">
      <c r="A58" s="21"/>
      <c r="O58" s="17"/>
    </row>
    <row r="59" spans="1:15">
      <c r="A59" s="21"/>
      <c r="O59" s="17"/>
    </row>
    <row r="60" spans="1:15">
      <c r="A60" s="21"/>
      <c r="O60" s="17"/>
    </row>
    <row r="61" spans="1:15">
      <c r="A61" s="21"/>
      <c r="O61" s="17"/>
    </row>
    <row r="62" spans="1:15">
      <c r="A62" s="21"/>
      <c r="O62" s="17"/>
    </row>
    <row r="63" spans="1:15">
      <c r="A63" s="21"/>
      <c r="O63" s="17"/>
    </row>
    <row r="64" spans="1:15">
      <c r="A64" s="21"/>
      <c r="O64" s="17"/>
    </row>
    <row r="65" spans="1:15">
      <c r="A65" s="21"/>
      <c r="O65" s="17"/>
    </row>
    <row r="66" spans="1:15">
      <c r="A66" s="21"/>
      <c r="O66" s="17"/>
    </row>
    <row r="67" spans="1:15">
      <c r="A67" s="21"/>
      <c r="O67" s="17"/>
    </row>
    <row r="68" spans="1:15">
      <c r="A68" s="21"/>
      <c r="O68" s="17"/>
    </row>
    <row r="69" spans="1:15">
      <c r="A69" s="21"/>
      <c r="O69" s="17"/>
    </row>
    <row r="70" spans="1:15">
      <c r="A70" s="21"/>
      <c r="O70" s="17"/>
    </row>
    <row r="71" spans="1:15" ht="15" thickBot="1">
      <c r="A71" s="23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</row>
  </sheetData>
  <mergeCells count="11">
    <mergeCell ref="A38:O38"/>
    <mergeCell ref="A6:G7"/>
    <mergeCell ref="H6:H7"/>
    <mergeCell ref="J6:M7"/>
    <mergeCell ref="N6:O7"/>
    <mergeCell ref="P5:AD5"/>
    <mergeCell ref="A4:AD4"/>
    <mergeCell ref="C3:E3"/>
    <mergeCell ref="A5:O5"/>
    <mergeCell ref="Z6:AC7"/>
    <mergeCell ref="AD6:AD7"/>
  </mergeCells>
  <conditionalFormatting sqref="H6:H7">
    <cfRule type="cellIs" dxfId="13" priority="7" operator="between">
      <formula>3.75</formula>
      <formula>5</formula>
    </cfRule>
    <cfRule type="cellIs" dxfId="12" priority="8" operator="between">
      <formula>2.5</formula>
      <formula>3.75</formula>
    </cfRule>
    <cfRule type="cellIs" dxfId="11" priority="9" operator="between">
      <formula>1.25</formula>
      <formula>2.5</formula>
    </cfRule>
    <cfRule type="cellIs" dxfId="10" priority="10" operator="between">
      <formula>0</formula>
      <formula>1.25</formula>
    </cfRule>
  </conditionalFormatting>
  <conditionalFormatting sqref="N6:O7">
    <cfRule type="cellIs" dxfId="9" priority="2" operator="equal">
      <formula>"Class A+"</formula>
    </cfRule>
    <cfRule type="cellIs" dxfId="8" priority="3" operator="equal">
      <formula>"Class A"</formula>
    </cfRule>
    <cfRule type="cellIs" dxfId="7" priority="4" operator="equal">
      <formula>"Class B"</formula>
    </cfRule>
    <cfRule type="cellIs" dxfId="6" priority="5" operator="equal">
      <formula>"Class D"</formula>
    </cfRule>
    <cfRule type="cellIs" dxfId="5" priority="6" operator="equal">
      <formula>"Class C"</formula>
    </cfRule>
  </conditionalFormatting>
  <conditionalFormatting sqref="AD6:AD7">
    <cfRule type="cellIs" dxfId="4" priority="1" operator="greaterThan">
      <formula>9.5</formula>
    </cfRule>
    <cfRule type="cellIs" dxfId="3" priority="15" operator="between">
      <formula>8.5</formula>
      <formula>9.5</formula>
    </cfRule>
    <cfRule type="cellIs" dxfId="2" priority="16" operator="between">
      <formula>7.5</formula>
      <formula>8.49</formula>
    </cfRule>
    <cfRule type="cellIs" dxfId="1" priority="17" operator="between">
      <formula>6</formula>
      <formula>7.49</formula>
    </cfRule>
    <cfRule type="cellIs" dxfId="0" priority="18" operator="lessThan">
      <formula>6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8450-3C76-4957-8F3E-5DA84DA94A12}">
  <dimension ref="A1:AD63"/>
  <sheetViews>
    <sheetView showGridLines="0" topLeftCell="K1" zoomScale="115" zoomScaleNormal="115" workbookViewId="0">
      <selection activeCell="S23" sqref="S23"/>
    </sheetView>
  </sheetViews>
  <sheetFormatPr defaultColWidth="9.140625" defaultRowHeight="15"/>
  <cols>
    <col min="1" max="1" width="33.85546875" style="3" customWidth="1"/>
    <col min="2" max="2" width="26.5703125" style="3" bestFit="1" customWidth="1"/>
    <col min="3" max="3" width="18.85546875" style="1" customWidth="1"/>
    <col min="4" max="4" width="18.140625" style="3" bestFit="1" customWidth="1"/>
    <col min="5" max="5" width="19.140625" style="2" customWidth="1"/>
    <col min="6" max="6" width="15.140625" style="2" customWidth="1"/>
    <col min="7" max="13" width="9.140625" style="2"/>
    <col min="14" max="14" width="46.5703125" style="2" customWidth="1"/>
    <col min="15" max="15" width="9.85546875" style="2" customWidth="1"/>
    <col min="16" max="16" width="10.85546875" style="2" bestFit="1" customWidth="1"/>
    <col min="17" max="16384" width="9.140625" style="2"/>
  </cols>
  <sheetData>
    <row r="1" spans="1:30" ht="26.25">
      <c r="A1" s="73"/>
      <c r="B1" s="123"/>
      <c r="C1" s="123"/>
      <c r="D1" s="123"/>
      <c r="E1" s="48"/>
    </row>
    <row r="2" spans="1:30" ht="26.25">
      <c r="A2" s="73"/>
      <c r="B2" s="123"/>
      <c r="C2" s="123"/>
      <c r="D2" s="123"/>
      <c r="E2" s="48"/>
    </row>
    <row r="3" spans="1:30" ht="15.75" thickBot="1">
      <c r="A3" s="122"/>
      <c r="B3" s="122"/>
      <c r="C3" s="122"/>
      <c r="D3" s="122"/>
      <c r="E3" s="122"/>
    </row>
    <row r="4" spans="1:30" ht="42.75" thickBot="1">
      <c r="A4" s="49" t="s">
        <v>227</v>
      </c>
      <c r="B4" s="9" t="s">
        <v>228</v>
      </c>
      <c r="C4" s="10" t="s">
        <v>229</v>
      </c>
      <c r="D4" s="10" t="s">
        <v>230</v>
      </c>
      <c r="E4" s="10" t="s">
        <v>231</v>
      </c>
      <c r="F4" s="10" t="s">
        <v>237</v>
      </c>
    </row>
    <row r="5" spans="1:30">
      <c r="A5" s="3" t="s">
        <v>7</v>
      </c>
      <c r="B5" s="3" t="s">
        <v>7</v>
      </c>
      <c r="C5" s="3" t="s">
        <v>3</v>
      </c>
      <c r="D5" s="3" t="s">
        <v>3</v>
      </c>
      <c r="E5" s="3" t="s">
        <v>7</v>
      </c>
      <c r="F5" s="3" t="s">
        <v>7</v>
      </c>
      <c r="N5" s="24" t="s">
        <v>8</v>
      </c>
      <c r="O5" s="24">
        <v>1</v>
      </c>
      <c r="P5" s="24">
        <v>2</v>
      </c>
      <c r="Q5" s="4">
        <v>3</v>
      </c>
      <c r="R5" s="4">
        <v>4</v>
      </c>
      <c r="S5" s="4">
        <v>5</v>
      </c>
      <c r="T5" s="4">
        <v>6</v>
      </c>
      <c r="U5" s="4">
        <v>7</v>
      </c>
      <c r="V5" s="4">
        <v>8</v>
      </c>
      <c r="W5" s="4">
        <v>9</v>
      </c>
      <c r="X5" s="4">
        <v>10</v>
      </c>
      <c r="Y5" s="4">
        <v>11</v>
      </c>
      <c r="Z5" s="4">
        <v>12</v>
      </c>
      <c r="AA5" s="4">
        <v>13</v>
      </c>
      <c r="AB5" s="4">
        <v>14</v>
      </c>
      <c r="AC5" s="4">
        <v>15</v>
      </c>
      <c r="AD5" s="4">
        <v>16</v>
      </c>
    </row>
    <row r="6" spans="1:30">
      <c r="A6" s="3" t="s">
        <v>3</v>
      </c>
      <c r="C6" s="3" t="s">
        <v>10</v>
      </c>
      <c r="D6" s="3" t="s">
        <v>10</v>
      </c>
      <c r="E6" s="3" t="s">
        <v>3</v>
      </c>
      <c r="F6" s="3" t="s">
        <v>14</v>
      </c>
      <c r="N6" s="24" t="s">
        <v>9</v>
      </c>
      <c r="O6" s="24">
        <f>COUNTIF('ASQM 001 Compliance Matrix'!D6,$A$6)</f>
        <v>0</v>
      </c>
      <c r="P6" s="24">
        <f>COUNTIF('ASQM 001 Compliance Matrix'!D8:D12,$A$6)</f>
        <v>0</v>
      </c>
      <c r="Q6" s="24">
        <f>COUNTIF('ASQM 001 Compliance Matrix'!D14,$A$6)</f>
        <v>0</v>
      </c>
      <c r="R6" s="24">
        <f>COUNTIF('ASQM 001 Compliance Matrix'!D16:D23,$A$6)</f>
        <v>0</v>
      </c>
      <c r="S6" s="24">
        <f>COUNTIF('ASQM 001 Compliance Matrix'!D25:D35,$A$6)</f>
        <v>0</v>
      </c>
      <c r="T6" s="24">
        <f>COUNTIF('ASQM 001 Compliance Matrix'!D37:D51,$A$6)</f>
        <v>0</v>
      </c>
      <c r="U6" s="24">
        <f>COUNTIF('ASQM 001 Compliance Matrix'!D53:D56,$A$6)</f>
        <v>0</v>
      </c>
      <c r="V6" s="24">
        <f>COUNTIF('ASQM 001 Compliance Matrix'!D58:D70,$A$6)</f>
        <v>0</v>
      </c>
      <c r="W6" s="24">
        <f>COUNTIF('ASQM 001 Compliance Matrix'!D72:D76,$A$6)</f>
        <v>0</v>
      </c>
      <c r="X6" s="24">
        <f>COUNTIF('ASQM 001 Compliance Matrix'!D78:D80,$A$6)</f>
        <v>0</v>
      </c>
      <c r="Y6" s="24">
        <f>COUNTIF('ASQM 001 Compliance Matrix'!D82:D90,$A$6)</f>
        <v>0</v>
      </c>
      <c r="Z6" s="24">
        <f>COUNTIF('ASQM 001 Compliance Matrix'!D92:D102,$A$6)</f>
        <v>0</v>
      </c>
      <c r="AA6" s="24">
        <f>COUNTIF('ASQM 001 Compliance Matrix'!D104:D105,$A$6)</f>
        <v>0</v>
      </c>
      <c r="AB6" s="24">
        <f>COUNTIF('ASQM 001 Compliance Matrix'!D107,$A$6)</f>
        <v>0</v>
      </c>
      <c r="AC6" s="24">
        <f>COUNTIF('ASQM 001 Compliance Matrix'!D109,$A$6)</f>
        <v>0</v>
      </c>
      <c r="AD6" s="24">
        <f>COUNTIF('ASQM 001 Compliance Matrix'!D111:D116,$A$6)</f>
        <v>0</v>
      </c>
    </row>
    <row r="7" spans="1:30">
      <c r="A7" s="3" t="s">
        <v>10</v>
      </c>
      <c r="C7" s="2" t="s">
        <v>12</v>
      </c>
      <c r="D7" s="2" t="s">
        <v>12</v>
      </c>
      <c r="E7" s="3" t="s">
        <v>10</v>
      </c>
      <c r="N7" s="24" t="s">
        <v>11</v>
      </c>
      <c r="O7" s="24">
        <f>COUNTIF('ASQM 001 Compliance Matrix'!D6,$A$5)</f>
        <v>0</v>
      </c>
      <c r="P7" s="24">
        <f>COUNTIF('ASQM 001 Compliance Matrix'!D8:D12,$A$5)</f>
        <v>0</v>
      </c>
      <c r="Q7" s="24">
        <f>COUNTIF('ASQM 001 Compliance Matrix'!D14,$A$5)</f>
        <v>0</v>
      </c>
      <c r="R7" s="24">
        <f>COUNTIF('ASQM 001 Compliance Matrix'!D16:D23,$A$5)</f>
        <v>0</v>
      </c>
      <c r="S7" s="24">
        <f>COUNTIF('ASQM 001 Compliance Matrix'!D25:D35,$A$5)</f>
        <v>0</v>
      </c>
      <c r="T7" s="24">
        <f>COUNTIF('ASQM 001 Compliance Matrix'!D37:D51,$A$5)</f>
        <v>0</v>
      </c>
      <c r="U7" s="24">
        <f>COUNTIF('ASQM 001 Compliance Matrix'!D53:D56,$A$5)</f>
        <v>0</v>
      </c>
      <c r="V7" s="24">
        <f>COUNTIF('ASQM 001 Compliance Matrix'!D58:D70,$A$5)</f>
        <v>0</v>
      </c>
      <c r="W7" s="24">
        <f>COUNTIF('ASQM 001 Compliance Matrix'!D72:D76,$A$5)</f>
        <v>0</v>
      </c>
      <c r="X7" s="24">
        <f>COUNTIF('ASQM 001 Compliance Matrix'!D78:D80,$A$5)</f>
        <v>0</v>
      </c>
      <c r="Y7" s="24">
        <f>COUNTIF('ASQM 001 Compliance Matrix'!D82:D90,$A$5)</f>
        <v>0</v>
      </c>
      <c r="Z7" s="24">
        <f>COUNTIF('ASQM 001 Compliance Matrix'!D92:D102,$A$5)</f>
        <v>0</v>
      </c>
      <c r="AA7" s="24">
        <f>COUNTIF('ASQM 001 Compliance Matrix'!D104:D105,$A$5)</f>
        <v>0</v>
      </c>
      <c r="AB7" s="24">
        <f>COUNTIF('ASQM 001 Compliance Matrix'!D107,$A$5)</f>
        <v>0</v>
      </c>
      <c r="AC7" s="24">
        <f>COUNTIF('ASQM 001 Compliance Matrix'!D109,$A$5)</f>
        <v>0</v>
      </c>
      <c r="AD7" s="24">
        <f>COUNTIF('ASQM 001 Compliance Matrix'!D111:D116,$A$5)</f>
        <v>0</v>
      </c>
    </row>
    <row r="8" spans="1:30">
      <c r="A8" s="2" t="s">
        <v>12</v>
      </c>
      <c r="D8" s="3" t="s">
        <v>14</v>
      </c>
      <c r="E8" s="2" t="s">
        <v>12</v>
      </c>
      <c r="N8" s="25" t="s">
        <v>13</v>
      </c>
      <c r="O8" s="25">
        <f>COUNTA('ASQM 001 Compliance Matrix'!D6)-COUNTIF('ASQM 001 Compliance Matrix'!D6,DATA!$A$9)</f>
        <v>0</v>
      </c>
      <c r="P8" s="25">
        <f>COUNTA('ASQM 001 Compliance Matrix'!D8:D12)-COUNTIF('ASQM 001 Compliance Matrix'!D8:D12,DATA!$A$9)</f>
        <v>0</v>
      </c>
      <c r="Q8" s="25">
        <f>COUNTA('ASQM 001 Compliance Matrix'!D14)-COUNTIF('ASQM 001 Compliance Matrix'!D14,DATA!$A$9)</f>
        <v>0</v>
      </c>
      <c r="R8" s="25">
        <f>COUNTA('ASQM 001 Compliance Matrix'!D16:D23)-COUNTIF('ASQM 001 Compliance Matrix'!D16:D23,DATA!$A$9)</f>
        <v>0</v>
      </c>
      <c r="S8" s="25">
        <f>COUNTA('ASQM 001 Compliance Matrix'!D25:D35)-COUNTIF('ASQM 001 Compliance Matrix'!D25:D35,DATA!$A$9)</f>
        <v>0</v>
      </c>
      <c r="T8" s="25">
        <f>COUNTA('ASQM 001 Compliance Matrix'!D37:D51)-COUNTIF('ASQM 001 Compliance Matrix'!D37:D51,DATA!$A$9)</f>
        <v>0</v>
      </c>
      <c r="U8" s="25">
        <f>COUNTA('ASQM 001 Compliance Matrix'!D53:D56)-COUNTIF('ASQM 001 Compliance Matrix'!D53:D56,DATA!$A$9)</f>
        <v>0</v>
      </c>
      <c r="V8" s="25">
        <f>COUNTA('ASQM 001 Compliance Matrix'!D58:D70)-COUNTIF('ASQM 001 Compliance Matrix'!D58:D70,DATA!$A$9)</f>
        <v>0</v>
      </c>
      <c r="W8" s="25">
        <f>COUNTA('ASQM 001 Compliance Matrix'!D72:D76)-COUNTIF('ASQM 001 Compliance Matrix'!D72:D76,DATA!$A$9)</f>
        <v>0</v>
      </c>
      <c r="X8" s="25">
        <f>COUNTA('ASQM 001 Compliance Matrix'!D78:D80)-COUNTIF('ASQM 001 Compliance Matrix'!D78:D80,DATA!$A$9)</f>
        <v>0</v>
      </c>
      <c r="Y8" s="25">
        <f>COUNTA('ASQM 001 Compliance Matrix'!D82:D90)-COUNTIF('ASQM 001 Compliance Matrix'!D82:D90,DATA!$A$9)</f>
        <v>0</v>
      </c>
      <c r="Z8" s="25">
        <f>COUNTA('ASQM 001 Compliance Matrix'!D92:D102)-COUNTIF('ASQM 001 Compliance Matrix'!D92:D102,DATA!$A$9)</f>
        <v>0</v>
      </c>
      <c r="AA8" s="25">
        <f>COUNTA('ASQM 001 Compliance Matrix'!D104:D105)-COUNTIF('ASQM 001 Compliance Matrix'!D104:D105,DATA!$A$9)</f>
        <v>0</v>
      </c>
      <c r="AB8" s="25">
        <f>COUNTA('ASQM 001 Compliance Matrix'!D107)-COUNTIF('ASQM 001 Compliance Matrix'!D107,DATA!$A$9)</f>
        <v>0</v>
      </c>
      <c r="AC8" s="25">
        <f>COUNTA('ASQM 001 Compliance Matrix'!D109)-COUNTIF('ASQM 001 Compliance Matrix'!D109,DATA!$A$9)</f>
        <v>0</v>
      </c>
      <c r="AD8" s="25">
        <f>COUNTA('ASQM 001 Compliance Matrix'!D111:D116)-COUNTIF('ASQM 001 Compliance Matrix'!D111:D116,DATA!$A$9)</f>
        <v>0</v>
      </c>
    </row>
    <row r="9" spans="1:30">
      <c r="A9" s="3" t="s">
        <v>14</v>
      </c>
    </row>
    <row r="10" spans="1:30">
      <c r="N10" s="4"/>
      <c r="O10" s="26" t="s">
        <v>15</v>
      </c>
      <c r="P10" s="26" t="s">
        <v>16</v>
      </c>
    </row>
    <row r="11" spans="1:30">
      <c r="N11" s="4" t="s">
        <v>198</v>
      </c>
      <c r="O11" s="28">
        <f>IFERROR(((SUM(O6:O7))/O8),0)</f>
        <v>0</v>
      </c>
      <c r="P11" s="27">
        <v>1</v>
      </c>
    </row>
    <row r="12" spans="1:30" customFormat="1">
      <c r="A12" s="128"/>
      <c r="B12" s="128"/>
      <c r="C12" s="128"/>
      <c r="D12" s="128"/>
      <c r="E12" s="128"/>
      <c r="F12" s="128"/>
      <c r="N12" s="4" t="s">
        <v>197</v>
      </c>
      <c r="O12" s="28">
        <f>IFERROR(((SUM(P6:P7))/P8),0)</f>
        <v>0</v>
      </c>
      <c r="P12" s="27">
        <v>1</v>
      </c>
    </row>
    <row r="13" spans="1:30" customFormat="1">
      <c r="D13" s="127"/>
      <c r="E13" s="127"/>
      <c r="N13" s="4" t="s">
        <v>196</v>
      </c>
      <c r="O13" s="28">
        <f>IFERROR(((SUM(Q6:Q7))/Q8),0)</f>
        <v>0</v>
      </c>
      <c r="P13" s="27">
        <v>1</v>
      </c>
    </row>
    <row r="14" spans="1:30" customFormat="1">
      <c r="D14" s="127"/>
      <c r="E14" s="127"/>
      <c r="N14" s="4" t="s">
        <v>195</v>
      </c>
      <c r="O14" s="28">
        <f>IFERROR(((SUM(R6:R7))/R8),0)</f>
        <v>0</v>
      </c>
      <c r="P14" s="27">
        <v>1</v>
      </c>
    </row>
    <row r="15" spans="1:30" customFormat="1">
      <c r="D15" s="127"/>
      <c r="E15" s="127"/>
      <c r="N15" s="4" t="s">
        <v>44</v>
      </c>
      <c r="O15" s="28">
        <f>IFERROR(((SUM(S6:S7))/S8),0)</f>
        <v>0</v>
      </c>
      <c r="P15" s="27">
        <v>1</v>
      </c>
    </row>
    <row r="16" spans="1:30">
      <c r="N16" s="4" t="s">
        <v>194</v>
      </c>
      <c r="O16" s="28">
        <f>IFERROR(((SUM(T6:T7))/T8),0)</f>
        <v>0</v>
      </c>
      <c r="P16" s="27">
        <v>1</v>
      </c>
    </row>
    <row r="17" spans="1:17">
      <c r="A17" s="42"/>
      <c r="B17" s="43"/>
      <c r="N17" s="4" t="s">
        <v>193</v>
      </c>
      <c r="O17" s="28">
        <f>IFERROR(((SUM(U6:U7))/U8),0)</f>
        <v>0</v>
      </c>
      <c r="P17" s="27">
        <v>1</v>
      </c>
    </row>
    <row r="18" spans="1:17">
      <c r="A18" s="42"/>
      <c r="B18" s="44"/>
      <c r="N18" s="4" t="s">
        <v>192</v>
      </c>
      <c r="O18" s="28">
        <f>IFERROR(((SUM(V6:V7))/V8),0)</f>
        <v>0</v>
      </c>
      <c r="P18" s="27">
        <v>1</v>
      </c>
    </row>
    <row r="19" spans="1:17">
      <c r="A19" s="45"/>
      <c r="B19" s="46"/>
      <c r="N19" s="4" t="s">
        <v>191</v>
      </c>
      <c r="O19" s="28">
        <f>IFERROR(((SUM(W6:W7))/W8),0)</f>
        <v>0</v>
      </c>
      <c r="P19" s="27">
        <v>1</v>
      </c>
    </row>
    <row r="20" spans="1:17">
      <c r="A20" s="47"/>
      <c r="B20" s="34"/>
      <c r="N20" s="4" t="s">
        <v>190</v>
      </c>
      <c r="O20" s="28">
        <f>IFERROR(((SUM(X6:X7))/X8),0)</f>
        <v>0</v>
      </c>
      <c r="P20" s="27">
        <v>1</v>
      </c>
    </row>
    <row r="21" spans="1:17">
      <c r="B21" s="34"/>
      <c r="N21" s="4" t="s">
        <v>189</v>
      </c>
      <c r="O21" s="28">
        <f>IFERROR(((SUM(Y6:Y7))/Y8),0)</f>
        <v>0</v>
      </c>
      <c r="P21" s="27">
        <v>1</v>
      </c>
    </row>
    <row r="22" spans="1:17">
      <c r="B22" s="34"/>
      <c r="N22" s="4" t="s">
        <v>188</v>
      </c>
      <c r="O22" s="28">
        <f>IFERROR(((SUM(Z6:Z7))/Z8),0)</f>
        <v>0</v>
      </c>
      <c r="P22" s="27">
        <v>1</v>
      </c>
    </row>
    <row r="23" spans="1:17">
      <c r="N23" s="4" t="s">
        <v>187</v>
      </c>
      <c r="O23" s="28">
        <f>IFERROR(((SUM(AA6:AA7))/AA8),0)</f>
        <v>0</v>
      </c>
      <c r="P23" s="27">
        <v>1</v>
      </c>
    </row>
    <row r="24" spans="1:17">
      <c r="N24" s="4" t="s">
        <v>186</v>
      </c>
      <c r="O24" s="28">
        <f>IFERROR(((SUM(AB6:AB7))/AB8),0)</f>
        <v>0</v>
      </c>
      <c r="P24" s="27">
        <v>1</v>
      </c>
    </row>
    <row r="25" spans="1:17">
      <c r="N25" s="4" t="s">
        <v>185</v>
      </c>
      <c r="O25" s="28">
        <f>IFERROR(((SUM(AC6:AC7))/AC8),0)</f>
        <v>0</v>
      </c>
      <c r="P25" s="27">
        <v>1</v>
      </c>
    </row>
    <row r="26" spans="1:17">
      <c r="N26" s="4" t="s">
        <v>184</v>
      </c>
      <c r="O26" s="28">
        <f>IFERROR(((SUM(AD6:AD7))/AD8),0)</f>
        <v>0</v>
      </c>
      <c r="P26" s="27">
        <v>1</v>
      </c>
    </row>
    <row r="29" spans="1:17">
      <c r="N29" s="124" t="s">
        <v>199</v>
      </c>
      <c r="O29" s="125"/>
      <c r="P29" s="125"/>
      <c r="Q29" s="126"/>
    </row>
    <row r="30" spans="1:17" ht="30">
      <c r="N30" s="36" t="s">
        <v>1</v>
      </c>
      <c r="O30" s="37" t="s">
        <v>2</v>
      </c>
      <c r="P30" s="36" t="s">
        <v>201</v>
      </c>
      <c r="Q30" s="36" t="s">
        <v>200</v>
      </c>
    </row>
    <row r="31" spans="1:17">
      <c r="N31" s="12" t="str">
        <f>A6</f>
        <v>Compliant</v>
      </c>
      <c r="O31" s="12">
        <v>1</v>
      </c>
      <c r="P31" s="12">
        <v>0</v>
      </c>
      <c r="Q31" s="12">
        <v>5</v>
      </c>
    </row>
    <row r="32" spans="1:17">
      <c r="N32" s="12" t="str">
        <f>A6</f>
        <v>Compliant</v>
      </c>
      <c r="O32" s="12">
        <v>0</v>
      </c>
      <c r="P32" s="12">
        <v>0</v>
      </c>
      <c r="Q32" s="12">
        <v>1</v>
      </c>
    </row>
    <row r="33" spans="14:17">
      <c r="N33" s="12" t="str">
        <f>A6</f>
        <v>Compliant</v>
      </c>
      <c r="O33" s="12">
        <v>0</v>
      </c>
      <c r="P33" s="12">
        <v>1</v>
      </c>
      <c r="Q33" s="12">
        <v>3</v>
      </c>
    </row>
    <row r="34" spans="14:17">
      <c r="N34" s="12" t="str">
        <f>A7</f>
        <v>Partially Compliant</v>
      </c>
      <c r="O34" s="12">
        <v>1</v>
      </c>
      <c r="P34" s="12">
        <v>1</v>
      </c>
      <c r="Q34" s="12">
        <v>5</v>
      </c>
    </row>
    <row r="35" spans="14:17">
      <c r="N35" s="12" t="str">
        <f>A7</f>
        <v>Partially Compliant</v>
      </c>
      <c r="O35" s="12">
        <v>1</v>
      </c>
      <c r="P35" s="12">
        <v>0</v>
      </c>
      <c r="Q35" s="12">
        <v>4</v>
      </c>
    </row>
    <row r="36" spans="14:17">
      <c r="N36" s="12" t="str">
        <f>A7</f>
        <v>Partially Compliant</v>
      </c>
      <c r="O36" s="12">
        <v>0</v>
      </c>
      <c r="P36" s="12">
        <v>0</v>
      </c>
      <c r="Q36" s="12">
        <v>1</v>
      </c>
    </row>
    <row r="37" spans="14:17">
      <c r="N37" s="12" t="str">
        <f>A7</f>
        <v>Partially Compliant</v>
      </c>
      <c r="O37" s="12">
        <v>0</v>
      </c>
      <c r="P37" s="12">
        <v>1</v>
      </c>
      <c r="Q37" s="12">
        <v>3</v>
      </c>
    </row>
    <row r="38" spans="14:17">
      <c r="N38" s="12" t="str">
        <f>A8</f>
        <v>Not Compliant</v>
      </c>
      <c r="O38" s="12"/>
      <c r="P38" s="12">
        <v>1</v>
      </c>
      <c r="Q38" s="12">
        <v>5</v>
      </c>
    </row>
    <row r="39" spans="14:17">
      <c r="N39" s="12" t="str">
        <f>A8</f>
        <v>Not Compliant</v>
      </c>
      <c r="O39" s="12"/>
      <c r="P39" s="12">
        <v>0</v>
      </c>
      <c r="Q39" s="12">
        <v>1</v>
      </c>
    </row>
    <row r="40" spans="14:17">
      <c r="N40" s="12" t="str">
        <f>A9</f>
        <v>Not Applicable</v>
      </c>
      <c r="O40" s="12"/>
      <c r="P40" s="12">
        <v>0</v>
      </c>
      <c r="Q40" s="12">
        <v>3</v>
      </c>
    </row>
    <row r="41" spans="14:17">
      <c r="N41" s="12" t="str">
        <f>A9</f>
        <v>Not Applicable</v>
      </c>
      <c r="O41" s="12"/>
      <c r="P41" s="12">
        <v>1</v>
      </c>
      <c r="Q41" s="12">
        <v>5</v>
      </c>
    </row>
    <row r="42" spans="14:17">
      <c r="N42" s="12" t="s">
        <v>202</v>
      </c>
      <c r="O42" s="12"/>
      <c r="P42" s="12"/>
      <c r="Q42" s="12">
        <v>0</v>
      </c>
    </row>
    <row r="43" spans="14:17">
      <c r="N43" s="35"/>
    </row>
    <row r="45" spans="14:17">
      <c r="N45" s="124" t="s">
        <v>238</v>
      </c>
      <c r="O45" s="125"/>
      <c r="P45" s="125"/>
      <c r="Q45" s="126"/>
    </row>
    <row r="46" spans="14:17" ht="30">
      <c r="N46" s="36" t="s">
        <v>1</v>
      </c>
      <c r="O46" s="37" t="s">
        <v>2</v>
      </c>
      <c r="P46" s="36" t="s">
        <v>201</v>
      </c>
      <c r="Q46" s="36" t="s">
        <v>200</v>
      </c>
    </row>
    <row r="47" spans="14:17">
      <c r="N47" s="12" t="str">
        <f>A6</f>
        <v>Compliant</v>
      </c>
      <c r="O47" s="12">
        <v>1</v>
      </c>
      <c r="P47" s="12">
        <v>0</v>
      </c>
      <c r="Q47" s="12">
        <v>5</v>
      </c>
    </row>
    <row r="48" spans="14:17">
      <c r="N48" s="12" t="str">
        <f>A6</f>
        <v>Compliant</v>
      </c>
      <c r="O48" s="12">
        <v>0</v>
      </c>
      <c r="P48" s="12">
        <v>0</v>
      </c>
      <c r="Q48" s="12">
        <v>3</v>
      </c>
    </row>
    <row r="49" spans="1:17">
      <c r="N49" s="12" t="str">
        <f>A6</f>
        <v>Compliant</v>
      </c>
      <c r="O49" s="12">
        <v>0</v>
      </c>
      <c r="P49" s="12">
        <v>1</v>
      </c>
      <c r="Q49" s="12">
        <v>4</v>
      </c>
    </row>
    <row r="50" spans="1:17">
      <c r="N50" s="12" t="str">
        <f>A7</f>
        <v>Partially Compliant</v>
      </c>
      <c r="O50" s="12">
        <v>1</v>
      </c>
      <c r="P50" s="12">
        <v>1</v>
      </c>
      <c r="Q50" s="12">
        <v>4</v>
      </c>
    </row>
    <row r="51" spans="1:17">
      <c r="N51" s="12" t="str">
        <f>A7</f>
        <v>Partially Compliant</v>
      </c>
      <c r="O51" s="12">
        <v>1</v>
      </c>
      <c r="P51" s="12">
        <v>0</v>
      </c>
      <c r="Q51" s="12">
        <v>3</v>
      </c>
    </row>
    <row r="52" spans="1:17">
      <c r="N52" s="12" t="str">
        <f>A7</f>
        <v>Partially Compliant</v>
      </c>
      <c r="O52" s="12">
        <v>0</v>
      </c>
      <c r="P52" s="12">
        <v>0</v>
      </c>
      <c r="Q52" s="12">
        <v>2</v>
      </c>
    </row>
    <row r="53" spans="1:17">
      <c r="N53" s="12" t="str">
        <f>A7</f>
        <v>Partially Compliant</v>
      </c>
      <c r="O53" s="12">
        <v>0</v>
      </c>
      <c r="P53" s="12">
        <v>1</v>
      </c>
      <c r="Q53" s="12">
        <v>3</v>
      </c>
    </row>
    <row r="54" spans="1:17">
      <c r="N54" s="12" t="str">
        <f>A8</f>
        <v>Not Compliant</v>
      </c>
      <c r="O54" s="12"/>
      <c r="P54" s="12">
        <v>1</v>
      </c>
      <c r="Q54" s="12">
        <v>1</v>
      </c>
    </row>
    <row r="55" spans="1:17">
      <c r="N55" s="12" t="str">
        <f>A8</f>
        <v>Not Compliant</v>
      </c>
      <c r="O55" s="12"/>
      <c r="P55" s="12">
        <v>0</v>
      </c>
      <c r="Q55" s="12">
        <v>0</v>
      </c>
    </row>
    <row r="56" spans="1:17">
      <c r="A56" s="30"/>
      <c r="N56" s="12" t="str">
        <f>A9</f>
        <v>Not Applicable</v>
      </c>
      <c r="O56" s="12"/>
      <c r="P56" s="12">
        <v>0</v>
      </c>
      <c r="Q56" s="12">
        <v>1</v>
      </c>
    </row>
    <row r="57" spans="1:17">
      <c r="N57" s="12" t="str">
        <f>A9</f>
        <v>Not Applicable</v>
      </c>
      <c r="O57" s="12"/>
      <c r="P57" s="12">
        <v>1</v>
      </c>
      <c r="Q57" s="12" t="str">
        <f>""</f>
        <v/>
      </c>
    </row>
    <row r="58" spans="1:17">
      <c r="N58" s="12" t="s">
        <v>202</v>
      </c>
      <c r="O58" s="12"/>
      <c r="P58" s="12"/>
      <c r="Q58" s="12">
        <v>0</v>
      </c>
    </row>
    <row r="59" spans="1:17" ht="20.25" customHeight="1"/>
    <row r="60" spans="1:17" ht="18" customHeight="1">
      <c r="A60" s="31"/>
    </row>
    <row r="61" spans="1:17">
      <c r="A61" s="29"/>
    </row>
    <row r="62" spans="1:17">
      <c r="A62" s="29"/>
    </row>
    <row r="63" spans="1:17">
      <c r="A63" s="29"/>
    </row>
  </sheetData>
  <autoFilter ref="A4:C4" xr:uid="{00000000-0009-0000-0000-000001000000}"/>
  <mergeCells count="9">
    <mergeCell ref="A3:E3"/>
    <mergeCell ref="A2:D2"/>
    <mergeCell ref="A1:D1"/>
    <mergeCell ref="N29:Q29"/>
    <mergeCell ref="N45:Q45"/>
    <mergeCell ref="D14:E14"/>
    <mergeCell ref="D15:E15"/>
    <mergeCell ref="A12:F12"/>
    <mergeCell ref="D13:E13"/>
  </mergeCell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Quality Document" ma:contentTypeID="0x010100A672F3F2BFB45645B0A8BA1F4CF524BB00EED1FA3EE6AEFF47840430B984B29D29" ma:contentTypeVersion="46" ma:contentTypeDescription="" ma:contentTypeScope="" ma:versionID="25694b5a1a1eab467719b546b802dc29">
  <xsd:schema xmlns:xsd="http://www.w3.org/2001/XMLSchema" xmlns:xs="http://www.w3.org/2001/XMLSchema" xmlns:p="http://schemas.microsoft.com/office/2006/metadata/properties" xmlns:ns1="http://schemas.microsoft.com/sharepoint/v3" xmlns:ns2="e2b223ec-abe6-4921-8b0d-24123fa6e2cf" xmlns:ns3="74ebb347-9c5b-4be1-8cde-b856dd741124" targetNamespace="http://schemas.microsoft.com/office/2006/metadata/properties" ma:root="true" ma:fieldsID="8d8b6f3c626e8da35478a33b1d86f070" ns1:_="" ns2:_="" ns3:_="">
    <xsd:import namespace="http://schemas.microsoft.com/sharepoint/v3"/>
    <xsd:import namespace="e2b223ec-abe6-4921-8b0d-24123fa6e2cf"/>
    <xsd:import namespace="74ebb347-9c5b-4be1-8cde-b856dd741124"/>
    <xsd:element name="properties">
      <xsd:complexType>
        <xsd:sequence>
          <xsd:element name="documentManagement">
            <xsd:complexType>
              <xsd:all>
                <xsd:element ref="ns2:Protocollo" minOccurs="0"/>
                <xsd:element ref="ns2:IdDoc"/>
                <xsd:element ref="ns2:Revisione"/>
                <xsd:element ref="ns2:Stato"/>
                <xsd:element ref="ns2:CreatePDF"/>
                <xsd:element ref="ns2:Redattore"/>
                <xsd:element ref="ns2:Verificatori"/>
                <xsd:element ref="ns2:Approvatori"/>
                <xsd:element ref="ns2:RuoloApprovatore" minOccurs="0"/>
                <xsd:element ref="ns2:Processo" minOccurs="0"/>
                <xsd:element ref="ns2:Prodotto" minOccurs="0"/>
                <xsd:element ref="ns2:Divisione" minOccurs="0"/>
                <xsd:element ref="ns2:Emittente" minOccurs="0"/>
                <xsd:element ref="ns2:Ambito" minOccurs="0"/>
                <xsd:element ref="ns2:Stabilimento" minOccurs="0"/>
                <xsd:element ref="ns2:Doctype" minOccurs="0"/>
                <xsd:element ref="ns2:TemplateDocumento" minOccurs="0"/>
                <xsd:element ref="ns2:CampoApplicazione" minOccurs="0"/>
                <xsd:element ref="ns1:_ExtendedDescription" minOccurs="0"/>
                <xsd:element ref="ns2:Azioni" minOccurs="0"/>
                <xsd:element ref="ns2:Title_x0020_English" minOccurs="0"/>
                <xsd:element ref="ns3:TitoloDoc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26" nillable="true" ma:displayName="Descrizione Revisione" ma:format="Dropdown" ma:internalName="_Extended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223ec-abe6-4921-8b0d-24123fa6e2cf" elementFormDefault="qualified">
    <xsd:import namespace="http://schemas.microsoft.com/office/2006/documentManagement/types"/>
    <xsd:import namespace="http://schemas.microsoft.com/office/infopath/2007/PartnerControls"/>
    <xsd:element name="Protocollo" ma:index="2" nillable="true" ma:displayName="Folder" ma:description="raggruppa tutti i documenti aventi la stessa radice Id Doc. E' il vecchio &quot;Id Doc Padre&quot;" ma:format="Dropdown" ma:internalName="Protocollo">
      <xsd:simpleType>
        <xsd:restriction base="dms:Text">
          <xsd:maxLength value="255"/>
        </xsd:restriction>
      </xsd:simpleType>
    </xsd:element>
    <xsd:element name="IdDoc" ma:index="3" ma:displayName="Id Doc" ma:description="codice Alfanumerico legato alla Tipologia Documento" ma:internalName="IdDoc">
      <xsd:simpleType>
        <xsd:restriction base="dms:Text">
          <xsd:maxLength value="255"/>
        </xsd:restriction>
      </xsd:simpleType>
    </xsd:element>
    <xsd:element name="Revisione" ma:index="4" ma:displayName="Rev." ma:default="0" ma:internalName="Revisione" ma:percentage="FALSE">
      <xsd:simpleType>
        <xsd:restriction base="dms:Number"/>
      </xsd:simpleType>
    </xsd:element>
    <xsd:element name="Stato" ma:index="5" ma:displayName="Stato" ma:default="Bozza" ma:format="Dropdown" ma:internalName="Stato" ma:readOnly="false">
      <xsd:simpleType>
        <xsd:restriction base="dms:Choice">
          <xsd:enumeration value="Bozza"/>
          <xsd:enumeration value="In Verifica"/>
          <xsd:enumeration value="Verificato"/>
          <xsd:enumeration value="In approvazione"/>
          <xsd:enumeration value="Approvato"/>
          <xsd:enumeration value="In firma"/>
          <xsd:enumeration value="Firmato"/>
          <xsd:enumeration value="Pubblicato"/>
          <xsd:enumeration value="Sospeso"/>
          <xsd:enumeration value="Annullato"/>
        </xsd:restriction>
      </xsd:simpleType>
    </xsd:element>
    <xsd:element name="CreatePDF" ma:index="6" ma:displayName="Create PDF" ma:default="1" ma:internalName="CreatePDF" ma:readOnly="false">
      <xsd:simpleType>
        <xsd:restriction base="dms:Boolean"/>
      </xsd:simpleType>
    </xsd:element>
    <xsd:element name="Redattore" ma:index="7" ma:displayName="Redatto da:" ma:description="chi redige il Documento: è legato all'Emittente" ma:list="UserInfo" ma:SharePointGroup="0" ma:internalName="Redattor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erificatori" ma:index="8" ma:displayName="Verificato da:" ma:description="membri QA" ma:list="UserInfo" ma:SharePointGroup="0" ma:internalName="Verificatori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tori" ma:index="9" ma:displayName="Approvato da:" ma:description="Responsabile del Reparto/Servizio, altre figure coinvolte indirettamente" ma:list="UserInfo" ma:SharePointGroup="0" ma:internalName="Approvatori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uoloApprovatore" ma:index="10" nillable="true" ma:displayName="Ruolo Approvatore" ma:description="è un campo legato all'Approvatore" ma:internalName="RuoloApprovator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celta 1"/>
                    <xsd:enumeration value="Scelta 2"/>
                    <xsd:enumeration value="Scelta 3"/>
                  </xsd:restriction>
                </xsd:simpleType>
              </xsd:element>
            </xsd:sequence>
          </xsd:extension>
        </xsd:complexContent>
      </xsd:complexType>
    </xsd:element>
    <xsd:element name="Processo" ma:index="11" nillable="true" ma:displayName="Processo Business Model" ma:description="vedere BMI punti da 1 a 8; è un elenco a scelta multipla" ma:format="Dropdown" ma:internalName="Processo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ANAGEMENT"/>
                    <xsd:enumeration value="SELL"/>
                    <xsd:enumeration value="DEVELOP"/>
                    <xsd:enumeration value="SOURCE"/>
                    <xsd:enumeration value="PLAN"/>
                    <xsd:enumeration value="FULFILL"/>
                    <xsd:enumeration value="SERVICE (SUPPORT)"/>
                    <xsd:enumeration value="ENABLE PROCESSES"/>
                  </xsd:restriction>
                </xsd:simpleType>
              </xsd:element>
            </xsd:sequence>
          </xsd:extension>
        </xsd:complexContent>
      </xsd:complexType>
    </xsd:element>
    <xsd:element name="Prodotto" ma:index="12" nillable="true" ma:displayName="Prodotto" ma:default="" ma:internalName="Prodotto">
      <xsd:simpleType>
        <xsd:restriction base="dms:Text">
          <xsd:maxLength value="255"/>
        </xsd:restriction>
      </xsd:simpleType>
    </xsd:element>
    <xsd:element name="Divisione" ma:index="13" nillable="true" ma:displayName="Divisione" ma:internalName="Division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ERO"/>
                    <xsd:enumeration value="IND"/>
                    <xsd:enumeration value="ALTRO"/>
                  </xsd:restriction>
                </xsd:simpleType>
              </xsd:element>
            </xsd:sequence>
          </xsd:extension>
        </xsd:complexContent>
      </xsd:complexType>
    </xsd:element>
    <xsd:element name="Emittente" ma:index="14" nillable="true" ma:displayName="Emittente" ma:description="Reparto I Servizio che emette I Documento" ma:internalName="Emittente">
      <xsd:simpleType>
        <xsd:restriction base="dms:Text">
          <xsd:maxLength value="255"/>
        </xsd:restriction>
      </xsd:simpleType>
    </xsd:element>
    <xsd:element name="Ambito" ma:index="15" nillable="true" ma:displayName="Distribuzione" ma:description="Reparti /Servizi che utilizzano il Documento" ma:format="Dropdown" ma:internalName="Ambito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UPPLY CHAIN &amp; SUPPLIER QUALITY AERO"/>
                    <xsd:enumeration value="PRODUCTION &amp; ASSEMBLY OEM"/>
                    <xsd:enumeration value="PLANNING &amp; LOGISTICS AERO"/>
                    <xsd:enumeration value="QUALITY MANAGEMENT OEM /MRO"/>
                    <xsd:enumeration value="DESIGN &amp; DEVELOPMENT AERO"/>
                    <xsd:enumeration value="GROUP MARKETING &amp; BUSINESS DEV."/>
                    <xsd:enumeration value="GROUP SALES AERO"/>
                    <xsd:enumeration value="STRATEGIC PROCUREMENT AERO"/>
                    <xsd:enumeration value="GROUP PROGRAMS AERO"/>
                    <xsd:enumeration value="MANUFACTURING ENGENEERING &amp; PROCESS CONTROL"/>
                    <xsd:enumeration value="PLANNING &amp; LOGISTICS AERO"/>
                    <xsd:enumeration value="QUALITY CONTROL AERO"/>
                    <xsd:enumeration value="WORKSHOP MANAGEMENT"/>
                    <xsd:enumeration value="PEOPLE &amp; BRAND"/>
                    <xsd:enumeration value="FACILITY &amp; MAINTENACE"/>
                    <xsd:enumeration value="INFORMATION SYSTEMS"/>
                    <xsd:enumeration value="TUTTI"/>
                  </xsd:restriction>
                </xsd:simpleType>
              </xsd:element>
            </xsd:sequence>
          </xsd:extension>
        </xsd:complexContent>
      </xsd:complexType>
    </xsd:element>
    <xsd:element name="Stabilimento" ma:index="16" nillable="true" ma:displayName="Stabilimento" ma:default="" ma:internalName="Stabilimento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GI"/>
                    <xsd:enumeration value="UGM"/>
                    <xsd:enumeration value="UCW"/>
                    <xsd:enumeration value="UGK"/>
                    <xsd:enumeration value="UGP"/>
                    <xsd:enumeration value="AMCo"/>
                    <xsd:enumeration value="UCS"/>
                  </xsd:restriction>
                </xsd:simpleType>
              </xsd:element>
            </xsd:sequence>
          </xsd:extension>
        </xsd:complexContent>
      </xsd:complexType>
    </xsd:element>
    <xsd:element name="Doctype" ma:index="17" nillable="true" ma:displayName="Tipologia Documento" ma:format="Dropdown" ma:internalName="Doctype">
      <xsd:simpleType>
        <xsd:restriction base="dms:Choice">
          <xsd:enumeration value="Politica / Policy"/>
          <xsd:enumeration value="Manuale / Manual"/>
          <xsd:enumeration value="Allegato Manuale / Manual Attachment"/>
          <xsd:enumeration value="Piano Qualità / Quality Plan"/>
          <xsd:enumeration value="Procedura / Procedure"/>
          <xsd:enumeration value="Allegato Procedura / Procedure Attachment"/>
          <xsd:enumeration value="Procedura Operativa / Operating Procedure"/>
          <xsd:enumeration value="Allegato Procedura Operativa / Attachment OP"/>
          <xsd:enumeration value="Mappatura Processo / Process Mapping"/>
          <xsd:enumeration value="Risk Analysis and Assesment"/>
          <xsd:enumeration value="Modulo / Form"/>
          <xsd:enumeration value="Allegato / Attachment"/>
          <xsd:enumeration value="Certificato /Certificate"/>
          <xsd:enumeration value="Allegato / Attachment"/>
          <xsd:enumeration value="Allegato Manuale / Manual Attachment"/>
          <xsd:enumeration value="Allegato Procedura Operativa / Attachment OP"/>
          <xsd:enumeration value="Scelta 14"/>
        </xsd:restriction>
      </xsd:simpleType>
    </xsd:element>
    <xsd:element name="TemplateDocumento" ma:index="18" nillable="true" ma:displayName="Template Documento" ma:description="identifica quale template è stato utilizzato" ma:format="Dropdown" ma:internalName="TemplateDocumento">
      <xsd:simpleType>
        <xsd:restriction base="dms:Choice">
          <xsd:enumeration value="Procedura"/>
          <xsd:enumeration value="Allegato"/>
          <xsd:enumeration value="Modulo"/>
          <xsd:enumeration value="Manuale"/>
        </xsd:restriction>
      </xsd:simpleType>
    </xsd:element>
    <xsd:element name="CampoApplicazione" ma:index="19" nillable="true" ma:displayName="Campo di Applicazione" ma:format="Dropdown" ma:internalName="CampoApplicazion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21G"/>
                    <xsd:enumeration value="P145"/>
                    <xsd:enumeration value="EN9100"/>
                    <xsd:enumeration value="IS09001"/>
                    <xsd:enumeration value="NADCAP"/>
                    <xsd:enumeration value="MQF-2"/>
                    <xsd:enumeration value="DSQAR"/>
                    <xsd:enumeration value="L185"/>
                    <xsd:enumeration value="POA"/>
                    <xsd:enumeration value="MOA"/>
                    <xsd:enumeration value="MOM"/>
                    <xsd:enumeration value="FAA Supplement"/>
                    <xsd:enumeration value="TCCA Supplement"/>
                    <xsd:enumeration value="CAA UK Supplement"/>
                    <xsd:enumeration value="DOH"/>
                    <xsd:enumeration value="SAE J 1739"/>
                    <xsd:enumeration value="ASTM E 2872"/>
                    <xsd:enumeration value="L231"/>
                  </xsd:restriction>
                </xsd:simpleType>
              </xsd:element>
            </xsd:sequence>
          </xsd:extension>
        </xsd:complexContent>
      </xsd:complexType>
    </xsd:element>
    <xsd:element name="Azioni" ma:index="27" nillable="true" ma:displayName="Azioni" ma:internalName="Azioni">
      <xsd:simpleType>
        <xsd:restriction base="dms:Number">
          <xsd:minInclusive value="0"/>
        </xsd:restriction>
      </xsd:simpleType>
    </xsd:element>
    <xsd:element name="Title_x0020_English" ma:index="28" nillable="true" ma:displayName="Document Title" ma:internalName="Title_x0020_English">
      <xsd:simpleType>
        <xsd:restriction base="dms:Text">
          <xsd:maxLength value="255"/>
        </xsd:restriction>
      </xsd:simpleType>
    </xsd:element>
    <xsd:element name="TaxCatchAll" ma:index="32" nillable="true" ma:displayName="Taxonomy Catch All Column" ma:hidden="true" ma:list="{a006f125-b44b-4203-a331-c0ef2854c495}" ma:internalName="TaxCatchAll" ma:showField="CatchAllData" ma:web="e2b223ec-abe6-4921-8b0d-24123fa6e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bb347-9c5b-4be1-8cde-b856dd741124" elementFormDefault="qualified">
    <xsd:import namespace="http://schemas.microsoft.com/office/2006/documentManagement/types"/>
    <xsd:import namespace="http://schemas.microsoft.com/office/infopath/2007/PartnerControls"/>
    <xsd:element name="TitoloDoc" ma:index="29" nillable="true" ma:displayName="Titolo Documento" ma:internalName="TitoloDoc">
      <xsd:simpleType>
        <xsd:restriction base="dms:Text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Tag immagine" ma:readOnly="false" ma:fieldId="{5cf76f15-5ced-4ddc-b409-7134ff3c332f}" ma:taxonomyMulti="true" ma:sspId="21c84a5f-f85d-4713-9abb-d3f3d1667d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Tipo di contenuto"/>
        <xsd:element ref="dc:title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Documento xmlns="e2b223ec-abe6-4921-8b0d-24123fa6e2cf" xsi:nil="true"/>
    <Doctype xmlns="e2b223ec-abe6-4921-8b0d-24123fa6e2cf">Modulo / Form</Doctype>
    <Redattore xmlns="e2b223ec-abe6-4921-8b0d-24123fa6e2cf">
      <UserInfo>
        <DisplayName>Gionata Antonelli</DisplayName>
        <AccountId>34</AccountId>
        <AccountType/>
      </UserInfo>
    </Redattore>
    <RuoloApprovatore xmlns="e2b223ec-abe6-4921-8b0d-24123fa6e2cf" xsi:nil="true"/>
    <Approvatori xmlns="e2b223ec-abe6-4921-8b0d-24123fa6e2cf">
      <UserInfo>
        <DisplayName>Gionata Antonelli</DisplayName>
        <AccountId>34</AccountId>
        <AccountType/>
      </UserInfo>
    </Approvatori>
    <IdDoc xmlns="e2b223ec-abe6-4921-8b0d-24123fa6e2cf">ASQM-001</IdDoc>
    <CampoApplicazione xmlns="e2b223ec-abe6-4921-8b0d-24123fa6e2cf">
      <Value>EN9100</Value>
      <Value>IS09001</Value>
    </CampoApplicazione>
    <Protocollo xmlns="e2b223ec-abe6-4921-8b0d-24123fa6e2cf">SQM - Supplier Quality Manual</Protocollo>
    <Verificatori xmlns="e2b223ec-abe6-4921-8b0d-24123fa6e2cf">
      <UserInfo>
        <DisplayName>Gionata Antonelli</DisplayName>
        <AccountId>34</AccountId>
        <AccountType/>
      </UserInfo>
    </Verificatori>
    <Processo xmlns="e2b223ec-abe6-4921-8b0d-24123fa6e2cf" xsi:nil="true"/>
    <Title_x0020_English xmlns="e2b223ec-abe6-4921-8b0d-24123fa6e2cf">Compliance Checklist_Unlocked</Title_x0020_English>
    <Divisione xmlns="e2b223ec-abe6-4921-8b0d-24123fa6e2cf">
      <Value>AERO</Value>
      <Value>IND</Value>
    </Divisione>
    <Stabilimento xmlns="e2b223ec-abe6-4921-8b0d-24123fa6e2cf">
      <Value>UGI</Value>
    </Stabilimento>
    <_ExtendedDescription xmlns="http://schemas.microsoft.com/sharepoint/v3">New Layout</_ExtendedDescription>
    <Stato xmlns="e2b223ec-abe6-4921-8b0d-24123fa6e2cf">Pubblicato</Stato>
    <Azioni xmlns="e2b223ec-abe6-4921-8b0d-24123fa6e2cf" xsi:nil="true"/>
    <Ambito xmlns="e2b223ec-abe6-4921-8b0d-24123fa6e2cf">
      <Value>SUPPLY CHAIN &amp; SUPPLIER QUALITY AERO</Value>
      <Value>QUALITY MANAGEMENT OEM /MRO</Value>
    </Ambito>
    <CreatePDF xmlns="e2b223ec-abe6-4921-8b0d-24123fa6e2cf">false</CreatePDF>
    <Emittente xmlns="e2b223ec-abe6-4921-8b0d-24123fa6e2cf">QUALITY MANAGEMENT OEM /MRO</Emittente>
    <Revisione xmlns="e2b223ec-abe6-4921-8b0d-24123fa6e2cf">4</Revisione>
    <TitoloDoc xmlns="74ebb347-9c5b-4be1-8cde-b856dd741124">Compliance Checklist_Unlocked</TitoloDoc>
    <TaxCatchAll xmlns="e2b223ec-abe6-4921-8b0d-24123fa6e2cf" xsi:nil="true"/>
    <lcf76f155ced4ddcb4097134ff3c332f xmlns="74ebb347-9c5b-4be1-8cde-b856dd741124">
      <Terms xmlns="http://schemas.microsoft.com/office/infopath/2007/PartnerControls"/>
    </lcf76f155ced4ddcb4097134ff3c332f>
    <Prodotto xmlns="e2b223ec-abe6-4921-8b0d-24123fa6e2c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93DB64-E8FA-4620-B9C7-26CC2604D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2b223ec-abe6-4921-8b0d-24123fa6e2cf"/>
    <ds:schemaRef ds:uri="74ebb347-9c5b-4be1-8cde-b856dd7411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A46D77-77A7-4A98-BE0C-FC6D903F6747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087bbd7e-0918-4624-862e-a0b105ab3b8e"/>
    <ds:schemaRef ds:uri="http://schemas.microsoft.com/office/2006/metadata/properties"/>
    <ds:schemaRef ds:uri="e2b223ec-abe6-4921-8b0d-24123fa6e2cf"/>
    <ds:schemaRef ds:uri="http://purl.org/dc/dcmitype/"/>
    <ds:schemaRef ds:uri="http://purl.org/dc/elements/1.1/"/>
    <ds:schemaRef ds:uri="74ebb347-9c5b-4be1-8cde-b856dd741124"/>
  </ds:schemaRefs>
</ds:datastoreItem>
</file>

<file path=customXml/itemProps3.xml><?xml version="1.0" encoding="utf-8"?>
<ds:datastoreItem xmlns:ds="http://schemas.openxmlformats.org/officeDocument/2006/customXml" ds:itemID="{4C6B0018-4108-488E-BEE3-6695BDF9CA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ASQM 001 Compliance Matrix</vt:lpstr>
      <vt:lpstr>Assessment Result - Charts</vt:lpstr>
      <vt:lpstr>DATA</vt:lpstr>
      <vt:lpstr>'Assessment Result - Charts'!Area_stampa</vt:lpstr>
    </vt:vector>
  </TitlesOfParts>
  <Manager/>
  <Company>The Boeing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Compliance Checklist_Unlocked</dc:title>
  <dc:subject/>
  <dc:creator>GAntonelli@umbragroup.com</dc:creator>
  <cp:keywords/>
  <dc:description/>
  <cp:lastModifiedBy>Gionata Antonelli</cp:lastModifiedBy>
  <cp:revision/>
  <cp:lastPrinted>2025-01-30T15:06:30Z</cp:lastPrinted>
  <dcterms:created xsi:type="dcterms:W3CDTF">2021-01-08T18:13:52Z</dcterms:created>
  <dcterms:modified xsi:type="dcterms:W3CDTF">2026-07-13T06:21:54Z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0x010100A672F3F2BFB45645B0A8BA1F4CF524BB00EED1FA3EE6AEFF47840430B984B29D29</vt:lpwstr>
  </property>
  <property fmtid="{D5CDD505-2E9C-101B-9397-08002B2CF9AE}" pid="3" name="DataRev">
    <vt:filetime>2026-07-06T07:26:37Z</vt:filetime>
  </property>
  <property fmtid="{D5CDD505-2E9C-101B-9397-08002B2CF9AE}" pid="4" name="Edizione">
    <vt:r8>0</vt:r8>
  </property>
  <property fmtid="{D5CDD505-2E9C-101B-9397-08002B2CF9AE}" pid="5" name="SubDoctype">
    <vt:lpwstr/>
  </property>
</Properties>
</file>